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Um0qaFcl4GfCQZ9p6DxeUBZWJJ4oQksCx8j6+UslNexf3/4Ruq4rObcStqi7l4m18CQPji0/PWKjHcgMViEYw==" workbookSaltValue="tkGz7sFAWduO8e1uMmMzU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<sst xmlns="http://schemas.openxmlformats.org/spreadsheetml/2006/main" xmlns:r="http://schemas.openxmlformats.org/officeDocument/2006/relationships" count="114" uniqueCount="114">
  <si>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</si>
  <si>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</si>
  <si>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</si>
  <si>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</si>
  <si>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</si>
  <si>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</si>
  <si>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</si>
  <si>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</si>
  <si>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</si>
  <si>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</si>
  <si>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</si>
  <si>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</si>
  <si>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</si>
  <si>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</si>
  <si>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</si>
  <si>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</si>
  <si>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</si>
  <si>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</si>
  <si>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</si>
  <si>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</si>
  <si>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</si>
  <si>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</si>
  <si>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</si>
  <si>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</si>
  <si>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</si>
  <si>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</si>
  <si>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</si>
  <si>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</si>
  <si>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</si>
  <si>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</si>
  <si>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</si>
  <si>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</si>
  <si>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</si>
  <si>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</si>
  <si>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</si>
  <si>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</si>
  <si>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</si>
  <si>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</si>
  <si>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</si>
  <si>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</si>
  <si>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</si>
  <si>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</si>
  <si>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</si>
  <si>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</si>
  <si>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</si>
  <si>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</si>
  <si>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</si>
  <si>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</si>
  <si>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</si>
  <si>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</si>
  <si>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</si>
  <si>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</si>
  <si>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</si>
  <si>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</si>
  <si>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</si>
  <si>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</si>
  <si>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</si>
  <si>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</si>
  <si>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</si>
  <si>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</si>
  <si>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</si>
  <si>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</si>
  <si>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</si>
  <si>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</si>
  <si>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</si>
  <si>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</si>
  <si>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</si>
  <si>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</si>
  <si>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</si>
  <si>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</si>
  <si>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</si>
  <si>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</si>
  <si>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</si>
  <si>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</si>
  <si>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</si>
  <si>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</si>
  <si>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</si>
  <si>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</si>
  <si>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</si>
  <si>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</si>
  <si>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</si>
  <si>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</si>
  <si>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</si>
  <si>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</si>
  <si>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</si>
  <si>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</si>
  <si>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</si>
  <si>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</si>
  <si>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</si>
  <si>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</si>
  <si>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</si>
  <si>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</si>
  <si>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</si>
  <si>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　令和6年1月1日の能登半島地震の発生により、下水道施設において、大きな被害が生じた。復旧には数年以上かかるものと見込まれ、財源に国庫補助や起債を活用しながら、計画的に工事を進めていくもの。
　また、今後の人口減少により、使用料収入の減少が見込まれることから、適切な時期に計画的な施設の改築更新を行う。なお、事業効率化を図るため施設の統廃合を進めていく必要がある。</t>
  </si>
  <si>
    <t>類似団体平均(N)</t>
  </si>
  <si>
    <t>参照用</t>
    <rPh sb="0" eb="3">
      <t>サンショウヨウ</t>
    </rPh>
    <phoneticPr fontId="1"/>
  </si>
  <si>
    <t>石川県　宝達志水町</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</si>
  <si>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</si>
  <si>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</si>
  <si>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</si>
  <si>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</si>
  <si>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</si>
  <si>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</si>
  <si>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</si>
  <si>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</si>
  <si>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</si>
  <si>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</si>
  <si>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</si>
  <si>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</si>
  <si>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</si>
  <si>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</si>
  <si>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</si>
  <si>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①有形固定資産減価償却率については、増加傾向にあることから、計画的に施設の更新を図る。
②管</t>
    </r>
    <r>
      <rPr>
        <sz val="11"/>
        <color auto="1"/>
        <rFont val="ＭＳ ゴシック"/>
      </rPr>
      <t>渠老朽化率については、耐用年数を超えた管渠がないことから0％となっているが、定期的に点検・調査を実施していく。また長期的には管渠の耐震化を行うため、効率的な維持修繕や改築更新を行う。
③管渠改善率については、0％となっているが定期的に点検・調査を実施していく。</t>
    </r>
    <rPh sb="46" eb="47">
      <t>キョ</t>
    </rPh>
    <phoneticPr fontId="1"/>
  </si>
  <si>
    <r>
      <t>①経常収支比率については、100％を超えているため、概ね良好な経営状況に見えるが、一般会計からの繰入金で収入を補っているためである。今後の人口減少により、下水道使用料の減少が見込まれることから、下水道使用料単価の見直し及び経費削減が必要である。
②累積欠損金比率については、0％となっているが、今後の使用料収入減少も見込まれるため、接続率の向上に努める。
③流動比率については、能登半島地震に伴う災害復旧事業が影響し、現金預金が減少したため比率も減少している。</t>
    </r>
    <r>
      <rPr>
        <sz val="11"/>
        <color auto="1"/>
        <rFont val="ＭＳ ゴシック"/>
      </rPr>
      <t xml:space="preserve"> 
④企業債残高対事業規模比率については、他団体を上回っており、適正な企業債発行と使用料単価の見直しを検討する。
⑤経費回収率は類似団体を上回っており、今後の施設更新に伴う投資を見据え更なる費用削減を図る。
⑥汚水処理原価については、類似団体より下回っているが、今後も引き続き効率的な汚水処理を実施する。
⑦施設利用率については、令和６年能登半島地震の被災により不明水があったことから早期に災害復旧を完了すること、また接続率の向上に努める。
⑧水洗化率については、類似団体を上回っているが、今後も引き続き接続率の向上に努める。</t>
    </r>
    <rPh sb="36" eb="37">
      <t>ミ</t>
    </rPh>
    <rPh sb="189" eb="195">
      <t>ノトハントウ</t>
    </rPh>
    <rPh sb="196" eb="197">
      <t>トモナ</t>
    </rPh>
    <rPh sb="198" eb="202">
      <t>サイガイフッキュウ</t>
    </rPh>
    <rPh sb="202" eb="204">
      <t>ジギョウ</t>
    </rPh>
    <rPh sb="205" eb="207">
      <t>エイキョウ</t>
    </rPh>
    <rPh sb="209" eb="213">
      <t>ゲンキンヨキン</t>
    </rPh>
    <rPh sb="214" eb="220">
      <t>ゲ</t>
    </rPh>
    <rPh sb="220" eb="222">
      <t>ヒリツ</t>
    </rPh>
    <rPh sb="223" eb="225">
      <t>ゲン</t>
    </rPh>
    <rPh sb="395" eb="397">
      <t>レイワ</t>
    </rPh>
    <rPh sb="398" eb="399">
      <t>トシ</t>
    </rPh>
    <rPh sb="399" eb="405">
      <t>ノトハントウ</t>
    </rPh>
    <rPh sb="406" eb="408">
      <t>ヒサイ</t>
    </rPh>
    <rPh sb="411" eb="414">
      <t>フメイ</t>
    </rPh>
    <rPh sb="422" eb="424">
      <t>ソウキ</t>
    </rPh>
    <rPh sb="425" eb="429">
      <t>サイガ</t>
    </rPh>
    <rPh sb="430" eb="432">
      <t>カンリョウ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</si>
</sst>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52.15</c:v>
                </c:pt>
                <c:pt idx="1">
                  <c:v>51.99</c:v>
                </c:pt>
                <c:pt idx="2">
                  <c:v>47.85</c:v>
                </c:pt>
                <c:pt idx="3">
                  <c:v>48.48</c:v>
                </c:pt>
                <c:pt idx="4">
                  <c:v>58.31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92.67</c:v>
                </c:pt>
                <c:pt idx="1">
                  <c:v>92.94</c:v>
                </c:pt>
                <c:pt idx="2">
                  <c:v>93.02</c:v>
                </c:pt>
                <c:pt idx="3">
                  <c:v>93.35</c:v>
                </c:pt>
                <c:pt idx="4">
                  <c:v>93.19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106.79</c:v>
                </c:pt>
                <c:pt idx="1">
                  <c:v>108.04</c:v>
                </c:pt>
                <c:pt idx="2">
                  <c:v>110.89</c:v>
                </c:pt>
                <c:pt idx="3">
                  <c:v>102.86</c:v>
                </c:pt>
                <c:pt idx="4">
                  <c:v>107.22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48.19</c:v>
                </c:pt>
                <c:pt idx="1">
                  <c:v>49.69</c:v>
                </c:pt>
                <c:pt idx="2">
                  <c:v>51.62</c:v>
                </c:pt>
                <c:pt idx="3">
                  <c:v>53.41</c:v>
                </c:pt>
                <c:pt idx="4">
                  <c:v>55.24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43.38</c:v>
                </c:pt>
                <c:pt idx="1">
                  <c:v>49.37</c:v>
                </c:pt>
                <c:pt idx="2">
                  <c:v>44.33</c:v>
                </c:pt>
                <c:pt idx="3">
                  <c:v>35.549999999999997</c:v>
                </c:pt>
                <c:pt idx="4">
                  <c:v>19.329999999999998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1282.51</c:v>
                </c:pt>
                <c:pt idx="1">
                  <c:v>1255.3699999999999</c:v>
                </c:pt>
                <c:pt idx="2">
                  <c:v>1168.06</c:v>
                </c:pt>
                <c:pt idx="3">
                  <c:v>1073.49</c:v>
                </c:pt>
                <c:pt idx="4">
                  <c:v>970.54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c:v>
                </c:pt>
                <c:pt idx="1">
                  <c:v>99.77</c:v>
                </c:pt>
                <c:pt idx="2">
                  <c:v>99.76</c:v>
                </c:pt>
                <c:pt idx="3">
                  <c:v>99.76</c:v>
                </c:pt>
                <c:pt idx="4">
                  <c:v>99.73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221.13</c:v>
                </c:pt>
                <c:pt idx="1">
                  <c:v>221.79</c:v>
                </c:pt>
                <c:pt idx="2">
                  <c:v>221.67</c:v>
                </c:pt>
                <c:pt idx="3">
                  <c:v>222.06</c:v>
                </c:pt>
                <c:pt idx="4">
                  <c:v>222.24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0"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宝達志水町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11822</v>
      </c>
      <c r="AM8" s="21"/>
      <c r="AN8" s="21"/>
      <c r="AO8" s="21"/>
      <c r="AP8" s="21"/>
      <c r="AQ8" s="21"/>
      <c r="AR8" s="21"/>
      <c r="AS8" s="21"/>
      <c r="AT8" s="7">
        <f>データ!T6</f>
        <v>111.51</v>
      </c>
      <c r="AU8" s="7"/>
      <c r="AV8" s="7"/>
      <c r="AW8" s="7"/>
      <c r="AX8" s="7"/>
      <c r="AY8" s="7"/>
      <c r="AZ8" s="7"/>
      <c r="BA8" s="7"/>
      <c r="BB8" s="7">
        <f>データ!U6</f>
        <v>106.02</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62.05</v>
      </c>
      <c r="J10" s="7"/>
      <c r="K10" s="7"/>
      <c r="L10" s="7"/>
      <c r="M10" s="7"/>
      <c r="N10" s="7"/>
      <c r="O10" s="7"/>
      <c r="P10" s="7">
        <f>データ!P6</f>
        <v>20.47</v>
      </c>
      <c r="Q10" s="7"/>
      <c r="R10" s="7"/>
      <c r="S10" s="7"/>
      <c r="T10" s="7"/>
      <c r="U10" s="7"/>
      <c r="V10" s="7"/>
      <c r="W10" s="7">
        <f>データ!Q6</f>
        <v>85.31</v>
      </c>
      <c r="X10" s="7"/>
      <c r="Y10" s="7"/>
      <c r="Z10" s="7"/>
      <c r="AA10" s="7"/>
      <c r="AB10" s="7"/>
      <c r="AC10" s="7"/>
      <c r="AD10" s="21">
        <f>データ!R6</f>
        <v>4510</v>
      </c>
      <c r="AE10" s="21"/>
      <c r="AF10" s="21"/>
      <c r="AG10" s="21"/>
      <c r="AH10" s="21"/>
      <c r="AI10" s="21"/>
      <c r="AJ10" s="21"/>
      <c r="AK10" s="2"/>
      <c r="AL10" s="21">
        <f>データ!V6</f>
        <v>2408</v>
      </c>
      <c r="AM10" s="21"/>
      <c r="AN10" s="21"/>
      <c r="AO10" s="21"/>
      <c r="AP10" s="21"/>
      <c r="AQ10" s="21"/>
      <c r="AR10" s="21"/>
      <c r="AS10" s="21"/>
      <c r="AT10" s="7">
        <f>データ!W6</f>
        <v>1.6800000000000002</v>
      </c>
      <c r="AU10" s="7"/>
      <c r="AV10" s="7"/>
      <c r="AW10" s="7"/>
      <c r="AX10" s="7"/>
      <c r="AY10" s="7"/>
      <c r="AZ10" s="7"/>
      <c r="BA10" s="7"/>
      <c r="BB10" s="7">
        <f>データ!X6</f>
        <v>1433.33</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93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jUhqJRWNPq46AbdJrJz0N9gHriUqBZGPsQ8YMOp+zaqc+PvqKKakR1Q32kVwA5HcQbNpHIBpfV0rNueR46GoA==" saltValue="fBTBJyXZIfeSUTYRb0hRb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94</v>
      </c>
      <c r="AI5" s="72" t="s">
        <v>45</v>
      </c>
      <c r="AJ5" s="72" t="s">
        <v>83</v>
      </c>
      <c r="AK5" s="72" t="s">
        <v>84</v>
      </c>
      <c r="AL5" s="72" t="s">
        <v>85</v>
      </c>
      <c r="AM5" s="72" t="s">
        <v>86</v>
      </c>
      <c r="AN5" s="72" t="s">
        <v>87</v>
      </c>
      <c r="AO5" s="72" t="s">
        <v>88</v>
      </c>
      <c r="AP5" s="72" t="s">
        <v>90</v>
      </c>
      <c r="AQ5" s="72" t="s">
        <v>91</v>
      </c>
      <c r="AR5" s="72" t="s">
        <v>92</v>
      </c>
      <c r="AS5" s="72" t="s">
        <v>94</v>
      </c>
      <c r="AT5" s="72" t="s">
        <v>89</v>
      </c>
      <c r="AU5" s="72" t="s">
        <v>83</v>
      </c>
      <c r="AV5" s="72" t="s">
        <v>84</v>
      </c>
      <c r="AW5" s="72" t="s">
        <v>85</v>
      </c>
      <c r="AX5" s="72" t="s">
        <v>86</v>
      </c>
      <c r="AY5" s="72" t="s">
        <v>87</v>
      </c>
      <c r="AZ5" s="72" t="s">
        <v>88</v>
      </c>
      <c r="BA5" s="72" t="s">
        <v>90</v>
      </c>
      <c r="BB5" s="72" t="s">
        <v>91</v>
      </c>
      <c r="BC5" s="72" t="s">
        <v>92</v>
      </c>
      <c r="BD5" s="72" t="s">
        <v>94</v>
      </c>
      <c r="BE5" s="72" t="s">
        <v>89</v>
      </c>
      <c r="BF5" s="72" t="s">
        <v>83</v>
      </c>
      <c r="BG5" s="72" t="s">
        <v>84</v>
      </c>
      <c r="BH5" s="72" t="s">
        <v>85</v>
      </c>
      <c r="BI5" s="72" t="s">
        <v>86</v>
      </c>
      <c r="BJ5" s="72" t="s">
        <v>87</v>
      </c>
      <c r="BK5" s="72" t="s">
        <v>88</v>
      </c>
      <c r="BL5" s="72" t="s">
        <v>90</v>
      </c>
      <c r="BM5" s="72" t="s">
        <v>91</v>
      </c>
      <c r="BN5" s="72" t="s">
        <v>92</v>
      </c>
      <c r="BO5" s="72" t="s">
        <v>94</v>
      </c>
      <c r="BP5" s="72" t="s">
        <v>89</v>
      </c>
      <c r="BQ5" s="72" t="s">
        <v>83</v>
      </c>
      <c r="BR5" s="72" t="s">
        <v>84</v>
      </c>
      <c r="BS5" s="72" t="s">
        <v>85</v>
      </c>
      <c r="BT5" s="72" t="s">
        <v>86</v>
      </c>
      <c r="BU5" s="72" t="s">
        <v>87</v>
      </c>
      <c r="BV5" s="72" t="s">
        <v>88</v>
      </c>
      <c r="BW5" s="72" t="s">
        <v>90</v>
      </c>
      <c r="BX5" s="72" t="s">
        <v>91</v>
      </c>
      <c r="BY5" s="72" t="s">
        <v>92</v>
      </c>
      <c r="BZ5" s="72" t="s">
        <v>94</v>
      </c>
      <c r="CA5" s="72" t="s">
        <v>89</v>
      </c>
      <c r="CB5" s="72" t="s">
        <v>83</v>
      </c>
      <c r="CC5" s="72" t="s">
        <v>84</v>
      </c>
      <c r="CD5" s="72" t="s">
        <v>85</v>
      </c>
      <c r="CE5" s="72" t="s">
        <v>86</v>
      </c>
      <c r="CF5" s="72" t="s">
        <v>87</v>
      </c>
      <c r="CG5" s="72" t="s">
        <v>88</v>
      </c>
      <c r="CH5" s="72" t="s">
        <v>90</v>
      </c>
      <c r="CI5" s="72" t="s">
        <v>91</v>
      </c>
      <c r="CJ5" s="72" t="s">
        <v>92</v>
      </c>
      <c r="CK5" s="72" t="s">
        <v>94</v>
      </c>
      <c r="CL5" s="72" t="s">
        <v>89</v>
      </c>
      <c r="CM5" s="72" t="s">
        <v>83</v>
      </c>
      <c r="CN5" s="72" t="s">
        <v>84</v>
      </c>
      <c r="CO5" s="72" t="s">
        <v>85</v>
      </c>
      <c r="CP5" s="72" t="s">
        <v>86</v>
      </c>
      <c r="CQ5" s="72" t="s">
        <v>87</v>
      </c>
      <c r="CR5" s="72" t="s">
        <v>88</v>
      </c>
      <c r="CS5" s="72" t="s">
        <v>90</v>
      </c>
      <c r="CT5" s="72" t="s">
        <v>91</v>
      </c>
      <c r="CU5" s="72" t="s">
        <v>92</v>
      </c>
      <c r="CV5" s="72" t="s">
        <v>94</v>
      </c>
      <c r="CW5" s="72" t="s">
        <v>89</v>
      </c>
      <c r="CX5" s="72" t="s">
        <v>83</v>
      </c>
      <c r="CY5" s="72" t="s">
        <v>84</v>
      </c>
      <c r="CZ5" s="72" t="s">
        <v>85</v>
      </c>
      <c r="DA5" s="72" t="s">
        <v>86</v>
      </c>
      <c r="DB5" s="72" t="s">
        <v>87</v>
      </c>
      <c r="DC5" s="72" t="s">
        <v>88</v>
      </c>
      <c r="DD5" s="72" t="s">
        <v>90</v>
      </c>
      <c r="DE5" s="72" t="s">
        <v>91</v>
      </c>
      <c r="DF5" s="72" t="s">
        <v>92</v>
      </c>
      <c r="DG5" s="72" t="s">
        <v>94</v>
      </c>
      <c r="DH5" s="72" t="s">
        <v>89</v>
      </c>
      <c r="DI5" s="72" t="s">
        <v>83</v>
      </c>
      <c r="DJ5" s="72" t="s">
        <v>84</v>
      </c>
      <c r="DK5" s="72" t="s">
        <v>85</v>
      </c>
      <c r="DL5" s="72" t="s">
        <v>86</v>
      </c>
      <c r="DM5" s="72" t="s">
        <v>87</v>
      </c>
      <c r="DN5" s="72" t="s">
        <v>88</v>
      </c>
      <c r="DO5" s="72" t="s">
        <v>90</v>
      </c>
      <c r="DP5" s="72" t="s">
        <v>91</v>
      </c>
      <c r="DQ5" s="72" t="s">
        <v>92</v>
      </c>
      <c r="DR5" s="72" t="s">
        <v>94</v>
      </c>
      <c r="DS5" s="72" t="s">
        <v>89</v>
      </c>
      <c r="DT5" s="72" t="s">
        <v>83</v>
      </c>
      <c r="DU5" s="72" t="s">
        <v>84</v>
      </c>
      <c r="DV5" s="72" t="s">
        <v>85</v>
      </c>
      <c r="DW5" s="72" t="s">
        <v>86</v>
      </c>
      <c r="DX5" s="72" t="s">
        <v>87</v>
      </c>
      <c r="DY5" s="72" t="s">
        <v>88</v>
      </c>
      <c r="DZ5" s="72" t="s">
        <v>90</v>
      </c>
      <c r="EA5" s="72" t="s">
        <v>91</v>
      </c>
      <c r="EB5" s="72" t="s">
        <v>92</v>
      </c>
      <c r="EC5" s="72" t="s">
        <v>94</v>
      </c>
      <c r="ED5" s="72" t="s">
        <v>89</v>
      </c>
      <c r="EE5" s="72" t="s">
        <v>83</v>
      </c>
      <c r="EF5" s="72" t="s">
        <v>84</v>
      </c>
      <c r="EG5" s="72" t="s">
        <v>85</v>
      </c>
      <c r="EH5" s="72" t="s">
        <v>86</v>
      </c>
      <c r="EI5" s="72" t="s">
        <v>87</v>
      </c>
      <c r="EJ5" s="72" t="s">
        <v>88</v>
      </c>
      <c r="EK5" s="72" t="s">
        <v>90</v>
      </c>
      <c r="EL5" s="72" t="s">
        <v>91</v>
      </c>
      <c r="EM5" s="72" t="s">
        <v>92</v>
      </c>
      <c r="EN5" s="72" t="s">
        <v>94</v>
      </c>
      <c r="EO5" s="72" t="s">
        <v>89</v>
      </c>
    </row>
    <row r="6" spans="1:148" s="61" customFormat="1">
      <c r="A6" s="62" t="s">
        <v>95</v>
      </c>
      <c r="B6" s="67">
        <f t="shared" ref="B6:X6" si="1">B7</f>
        <v>2024</v>
      </c>
      <c r="C6" s="67">
        <f t="shared" si="1"/>
        <v>173860</v>
      </c>
      <c r="D6" s="67">
        <f t="shared" si="1"/>
        <v>46</v>
      </c>
      <c r="E6" s="67">
        <f t="shared" si="1"/>
        <v>17</v>
      </c>
      <c r="F6" s="67">
        <f t="shared" si="1"/>
        <v>5</v>
      </c>
      <c r="G6" s="67">
        <f t="shared" si="1"/>
        <v>0</v>
      </c>
      <c r="H6" s="67" t="str">
        <f t="shared" si="1"/>
        <v>石川県　宝達志水町</v>
      </c>
      <c r="I6" s="67" t="str">
        <f t="shared" si="1"/>
        <v>法適用</v>
      </c>
      <c r="J6" s="67" t="str">
        <f t="shared" si="1"/>
        <v>下水道事業</v>
      </c>
      <c r="K6" s="67" t="str">
        <f t="shared" si="1"/>
        <v>農業集落排水</v>
      </c>
      <c r="L6" s="67" t="str">
        <f t="shared" si="1"/>
        <v>F1</v>
      </c>
      <c r="M6" s="67" t="str">
        <f t="shared" si="1"/>
        <v>非設置</v>
      </c>
      <c r="N6" s="75" t="str">
        <f t="shared" si="1"/>
        <v>-</v>
      </c>
      <c r="O6" s="75">
        <f t="shared" si="1"/>
        <v>62.05</v>
      </c>
      <c r="P6" s="75">
        <f t="shared" si="1"/>
        <v>20.47</v>
      </c>
      <c r="Q6" s="75">
        <f t="shared" si="1"/>
        <v>85.31</v>
      </c>
      <c r="R6" s="75">
        <f t="shared" si="1"/>
        <v>4510</v>
      </c>
      <c r="S6" s="75">
        <f t="shared" si="1"/>
        <v>11822</v>
      </c>
      <c r="T6" s="75">
        <f t="shared" si="1"/>
        <v>111.51</v>
      </c>
      <c r="U6" s="75">
        <f t="shared" si="1"/>
        <v>106.02</v>
      </c>
      <c r="V6" s="75">
        <f t="shared" si="1"/>
        <v>2408</v>
      </c>
      <c r="W6" s="75">
        <f t="shared" si="1"/>
        <v>1.6800000000000002</v>
      </c>
      <c r="X6" s="75">
        <f t="shared" si="1"/>
        <v>1433.33</v>
      </c>
      <c r="Y6" s="83">
        <f t="shared" ref="Y6:AH6" si="2">IF(Y7="",NA(),Y7)</f>
        <v>106.79</v>
      </c>
      <c r="Z6" s="83">
        <f t="shared" si="2"/>
        <v>108.04</v>
      </c>
      <c r="AA6" s="83">
        <f t="shared" si="2"/>
        <v>110.89</v>
      </c>
      <c r="AB6" s="83">
        <f t="shared" si="2"/>
        <v>102.86</v>
      </c>
      <c r="AC6" s="83">
        <f t="shared" si="2"/>
        <v>107.22</v>
      </c>
      <c r="AD6" s="83">
        <f t="shared" si="2"/>
        <v>103.09</v>
      </c>
      <c r="AE6" s="83">
        <f t="shared" si="2"/>
        <v>102.11</v>
      </c>
      <c r="AF6" s="83">
        <f t="shared" si="2"/>
        <v>101.91</v>
      </c>
      <c r="AG6" s="83">
        <f t="shared" si="2"/>
        <v>103.07</v>
      </c>
      <c r="AH6" s="83">
        <f t="shared" si="2"/>
        <v>103.04</v>
      </c>
      <c r="AI6" s="75" t="str">
        <f>IF(AI7="","",IF(AI7="-","【-】","【"&amp;SUBSTITUTE(TEXT(AI7,"#,##0.00"),"-","△")&amp;"】"))</f>
        <v>【104.30】</v>
      </c>
      <c r="AJ6" s="75">
        <f t="shared" ref="AJ6:AS6" si="3">IF(AJ7="",NA(),AJ7)</f>
        <v>0</v>
      </c>
      <c r="AK6" s="75">
        <f t="shared" si="3"/>
        <v>0</v>
      </c>
      <c r="AL6" s="75">
        <f t="shared" si="3"/>
        <v>0</v>
      </c>
      <c r="AM6" s="75">
        <f t="shared" si="3"/>
        <v>0</v>
      </c>
      <c r="AN6" s="75">
        <f t="shared" si="3"/>
        <v>0</v>
      </c>
      <c r="AO6" s="83">
        <f t="shared" si="3"/>
        <v>101.24</v>
      </c>
      <c r="AP6" s="83">
        <f t="shared" si="3"/>
        <v>124.9</v>
      </c>
      <c r="AQ6" s="83">
        <f t="shared" si="3"/>
        <v>124.8</v>
      </c>
      <c r="AR6" s="83">
        <f t="shared" si="3"/>
        <v>120.64</v>
      </c>
      <c r="AS6" s="83">
        <f t="shared" si="3"/>
        <v>100.31</v>
      </c>
      <c r="AT6" s="75" t="str">
        <f>IF(AT7="","",IF(AT7="-","【-】","【"&amp;SUBSTITUTE(TEXT(AT7,"#,##0.00"),"-","△")&amp;"】"))</f>
        <v>【102.74】</v>
      </c>
      <c r="AU6" s="83">
        <f t="shared" ref="AU6:BD6" si="4">IF(AU7="",NA(),AU7)</f>
        <v>43.38</v>
      </c>
      <c r="AV6" s="83">
        <f t="shared" si="4"/>
        <v>49.37</v>
      </c>
      <c r="AW6" s="83">
        <f t="shared" si="4"/>
        <v>44.33</v>
      </c>
      <c r="AX6" s="83">
        <f t="shared" si="4"/>
        <v>35.549999999999997</v>
      </c>
      <c r="AY6" s="83">
        <f t="shared" si="4"/>
        <v>19.329999999999998</v>
      </c>
      <c r="AZ6" s="83">
        <f t="shared" si="4"/>
        <v>37.24</v>
      </c>
      <c r="BA6" s="83">
        <f t="shared" si="4"/>
        <v>33.58</v>
      </c>
      <c r="BB6" s="83">
        <f t="shared" si="4"/>
        <v>35.42</v>
      </c>
      <c r="BC6" s="83">
        <f t="shared" si="4"/>
        <v>39.82</v>
      </c>
      <c r="BD6" s="83">
        <f t="shared" si="4"/>
        <v>41.03</v>
      </c>
      <c r="BE6" s="75" t="str">
        <f>IF(BE7="","",IF(BE7="-","【-】","【"&amp;SUBSTITUTE(TEXT(BE7,"#,##0.00"),"-","△")&amp;"】"))</f>
        <v>【47.19】</v>
      </c>
      <c r="BF6" s="83">
        <f t="shared" ref="BF6:BO6" si="5">IF(BF7="",NA(),BF7)</f>
        <v>1282.51</v>
      </c>
      <c r="BG6" s="83">
        <f t="shared" si="5"/>
        <v>1255.3699999999999</v>
      </c>
      <c r="BH6" s="83">
        <f t="shared" si="5"/>
        <v>1168.06</v>
      </c>
      <c r="BI6" s="83">
        <f t="shared" si="5"/>
        <v>1073.49</v>
      </c>
      <c r="BJ6" s="83">
        <f t="shared" si="5"/>
        <v>970.54</v>
      </c>
      <c r="BK6" s="83">
        <f t="shared" si="5"/>
        <v>783.8</v>
      </c>
      <c r="BL6" s="83">
        <f t="shared" si="5"/>
        <v>778.81</v>
      </c>
      <c r="BM6" s="83">
        <f t="shared" si="5"/>
        <v>718.49</v>
      </c>
      <c r="BN6" s="83">
        <f t="shared" si="5"/>
        <v>743.31</v>
      </c>
      <c r="BO6" s="83">
        <f t="shared" si="5"/>
        <v>796.8</v>
      </c>
      <c r="BP6" s="75" t="str">
        <f>IF(BP7="","",IF(BP7="-","【-】","【"&amp;SUBSTITUTE(TEXT(BP7,"#,##0.00"),"-","△")&amp;"】"))</f>
        <v>【798.10】</v>
      </c>
      <c r="BQ6" s="83">
        <f t="shared" ref="BQ6:BZ6" si="6">IF(BQ7="",NA(),BQ7)</f>
        <v>99.8</v>
      </c>
      <c r="BR6" s="83">
        <f t="shared" si="6"/>
        <v>99.77</v>
      </c>
      <c r="BS6" s="83">
        <f t="shared" si="6"/>
        <v>99.76</v>
      </c>
      <c r="BT6" s="83">
        <f t="shared" si="6"/>
        <v>99.76</v>
      </c>
      <c r="BU6" s="83">
        <f t="shared" si="6"/>
        <v>99.73</v>
      </c>
      <c r="BV6" s="83">
        <f t="shared" si="6"/>
        <v>68.11</v>
      </c>
      <c r="BW6" s="83">
        <f t="shared" si="6"/>
        <v>67.23</v>
      </c>
      <c r="BX6" s="83">
        <f t="shared" si="6"/>
        <v>61.82</v>
      </c>
      <c r="BY6" s="83">
        <f t="shared" si="6"/>
        <v>61.15</v>
      </c>
      <c r="BZ6" s="83">
        <f t="shared" si="6"/>
        <v>58.41</v>
      </c>
      <c r="CA6" s="75" t="str">
        <f>IF(CA7="","",IF(CA7="-","【-】","【"&amp;SUBSTITUTE(TEXT(CA7,"#,##0.00"),"-","△")&amp;"】"))</f>
        <v>【54.51】</v>
      </c>
      <c r="CB6" s="83">
        <f t="shared" ref="CB6:CK6" si="7">IF(CB7="",NA(),CB7)</f>
        <v>221.13</v>
      </c>
      <c r="CC6" s="83">
        <f t="shared" si="7"/>
        <v>221.79</v>
      </c>
      <c r="CD6" s="83">
        <f t="shared" si="7"/>
        <v>221.67</v>
      </c>
      <c r="CE6" s="83">
        <f t="shared" si="7"/>
        <v>222.06</v>
      </c>
      <c r="CF6" s="83">
        <f t="shared" si="7"/>
        <v>222.24</v>
      </c>
      <c r="CG6" s="83">
        <f t="shared" si="7"/>
        <v>222.41</v>
      </c>
      <c r="CH6" s="83">
        <f t="shared" si="7"/>
        <v>228.21</v>
      </c>
      <c r="CI6" s="83">
        <f t="shared" si="7"/>
        <v>246.9</v>
      </c>
      <c r="CJ6" s="83">
        <f t="shared" si="7"/>
        <v>250.43</v>
      </c>
      <c r="CK6" s="83">
        <f t="shared" si="7"/>
        <v>267.33999999999997</v>
      </c>
      <c r="CL6" s="75" t="str">
        <f>IF(CL7="","",IF(CL7="-","【-】","【"&amp;SUBSTITUTE(TEXT(CL7,"#,##0.00"),"-","△")&amp;"】"))</f>
        <v>【286.33】</v>
      </c>
      <c r="CM6" s="83">
        <f t="shared" ref="CM6:CV6" si="8">IF(CM7="",NA(),CM7)</f>
        <v>52.15</v>
      </c>
      <c r="CN6" s="83">
        <f t="shared" si="8"/>
        <v>51.99</v>
      </c>
      <c r="CO6" s="83">
        <f t="shared" si="8"/>
        <v>47.85</v>
      </c>
      <c r="CP6" s="83">
        <f t="shared" si="8"/>
        <v>48.48</v>
      </c>
      <c r="CQ6" s="83">
        <f t="shared" si="8"/>
        <v>58.31</v>
      </c>
      <c r="CR6" s="83">
        <f t="shared" si="8"/>
        <v>55.26</v>
      </c>
      <c r="CS6" s="83">
        <f t="shared" si="8"/>
        <v>54.54</v>
      </c>
      <c r="CT6" s="83">
        <f t="shared" si="8"/>
        <v>52.9</v>
      </c>
      <c r="CU6" s="83">
        <f t="shared" si="8"/>
        <v>52.63</v>
      </c>
      <c r="CV6" s="83">
        <f t="shared" si="8"/>
        <v>52.34</v>
      </c>
      <c r="CW6" s="75" t="str">
        <f>IF(CW7="","",IF(CW7="-","【-】","【"&amp;SUBSTITUTE(TEXT(CW7,"#,##0.00"),"-","△")&amp;"】"))</f>
        <v>【49.92】</v>
      </c>
      <c r="CX6" s="83">
        <f t="shared" ref="CX6:DG6" si="9">IF(CX7="",NA(),CX7)</f>
        <v>92.67</v>
      </c>
      <c r="CY6" s="83">
        <f t="shared" si="9"/>
        <v>92.94</v>
      </c>
      <c r="CZ6" s="83">
        <f t="shared" si="9"/>
        <v>93.02</v>
      </c>
      <c r="DA6" s="83">
        <f t="shared" si="9"/>
        <v>93.35</v>
      </c>
      <c r="DB6" s="83">
        <f t="shared" si="9"/>
        <v>93.19</v>
      </c>
      <c r="DC6" s="83">
        <f t="shared" si="9"/>
        <v>90.52</v>
      </c>
      <c r="DD6" s="83">
        <f t="shared" si="9"/>
        <v>90.3</v>
      </c>
      <c r="DE6" s="83">
        <f t="shared" si="9"/>
        <v>90.3</v>
      </c>
      <c r="DF6" s="83">
        <f t="shared" si="9"/>
        <v>90.32</v>
      </c>
      <c r="DG6" s="83">
        <f t="shared" si="9"/>
        <v>90.05</v>
      </c>
      <c r="DH6" s="75" t="str">
        <f>IF(DH7="","",IF(DH7="-","【-】","【"&amp;SUBSTITUTE(TEXT(DH7,"#,##0.00"),"-","△")&amp;"】"))</f>
        <v>【87.80】</v>
      </c>
      <c r="DI6" s="83">
        <f t="shared" ref="DI6:DR6" si="10">IF(DI7="",NA(),DI7)</f>
        <v>48.19</v>
      </c>
      <c r="DJ6" s="83">
        <f t="shared" si="10"/>
        <v>49.69</v>
      </c>
      <c r="DK6" s="83">
        <f t="shared" si="10"/>
        <v>51.62</v>
      </c>
      <c r="DL6" s="83">
        <f t="shared" si="10"/>
        <v>53.41</v>
      </c>
      <c r="DM6" s="83">
        <f t="shared" si="10"/>
        <v>55.24</v>
      </c>
      <c r="DN6" s="83">
        <f t="shared" si="10"/>
        <v>24.8</v>
      </c>
      <c r="DO6" s="83">
        <f t="shared" si="10"/>
        <v>28.12</v>
      </c>
      <c r="DP6" s="83">
        <f t="shared" si="10"/>
        <v>28.79</v>
      </c>
      <c r="DQ6" s="83">
        <f t="shared" si="10"/>
        <v>30.5</v>
      </c>
      <c r="DR6" s="83">
        <f t="shared" si="10"/>
        <v>30.49</v>
      </c>
      <c r="DS6" s="75" t="str">
        <f>IF(DS7="","",IF(DS7="-","【-】","【"&amp;SUBSTITUTE(TEXT(DS7,"#,##0.00"),"-","△")&amp;"】"))</f>
        <v>【28.46】</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83">
        <f t="shared" si="11"/>
        <v>5.e-002</v>
      </c>
      <c r="ED6" s="75" t="str">
        <f>IF(ED7="","",IF(ED7="-","【-】","【"&amp;SUBSTITUTE(TEXT(ED7,"#,##0.00"),"-","△")&amp;"】"))</f>
        <v>【0.03】</v>
      </c>
      <c r="EE6" s="75">
        <f t="shared" ref="EE6:EN6" si="12">IF(EE7="",NA(),EE7)</f>
        <v>0</v>
      </c>
      <c r="EF6" s="75">
        <f t="shared" si="12"/>
        <v>0</v>
      </c>
      <c r="EG6" s="75">
        <f t="shared" si="12"/>
        <v>0</v>
      </c>
      <c r="EH6" s="75">
        <f t="shared" si="12"/>
        <v>0</v>
      </c>
      <c r="EI6" s="75">
        <f t="shared" si="12"/>
        <v>0</v>
      </c>
      <c r="EJ6" s="83">
        <f t="shared" si="12"/>
        <v>2.e-002</v>
      </c>
      <c r="EK6" s="83">
        <f t="shared" si="12"/>
        <v>1.e-002</v>
      </c>
      <c r="EL6" s="83">
        <f t="shared" si="12"/>
        <v>1.e-002</v>
      </c>
      <c r="EM6" s="83">
        <f t="shared" si="12"/>
        <v>2.e-002</v>
      </c>
      <c r="EN6" s="83">
        <f t="shared" si="12"/>
        <v>2.e-002</v>
      </c>
      <c r="EO6" s="75" t="str">
        <f>IF(EO7="","",IF(EO7="-","【-】","【"&amp;SUBSTITUTE(TEXT(EO7,"#,##0.00"),"-","△")&amp;"】"))</f>
        <v>【0.02】</v>
      </c>
    </row>
    <row r="7" spans="1:148" s="61" customFormat="1">
      <c r="A7" s="62"/>
      <c r="B7" s="68">
        <v>2024</v>
      </c>
      <c r="C7" s="68">
        <v>173860</v>
      </c>
      <c r="D7" s="68">
        <v>46</v>
      </c>
      <c r="E7" s="68">
        <v>17</v>
      </c>
      <c r="F7" s="68">
        <v>5</v>
      </c>
      <c r="G7" s="68">
        <v>0</v>
      </c>
      <c r="H7" s="68" t="s">
        <v>96</v>
      </c>
      <c r="I7" s="68" t="s">
        <v>97</v>
      </c>
      <c r="J7" s="68" t="s">
        <v>98</v>
      </c>
      <c r="K7" s="68" t="s">
        <v>99</v>
      </c>
      <c r="L7" s="68" t="s">
        <v>100</v>
      </c>
      <c r="M7" s="68" t="s">
        <v>101</v>
      </c>
      <c r="N7" s="76" t="s">
        <v>102</v>
      </c>
      <c r="O7" s="76">
        <v>62.05</v>
      </c>
      <c r="P7" s="76">
        <v>20.47</v>
      </c>
      <c r="Q7" s="76">
        <v>85.31</v>
      </c>
      <c r="R7" s="76">
        <v>4510</v>
      </c>
      <c r="S7" s="76">
        <v>11822</v>
      </c>
      <c r="T7" s="76">
        <v>111.51</v>
      </c>
      <c r="U7" s="76">
        <v>106.02</v>
      </c>
      <c r="V7" s="76">
        <v>2408</v>
      </c>
      <c r="W7" s="76">
        <v>1.6800000000000002</v>
      </c>
      <c r="X7" s="76">
        <v>1433.33</v>
      </c>
      <c r="Y7" s="76">
        <v>106.79</v>
      </c>
      <c r="Z7" s="76">
        <v>108.04</v>
      </c>
      <c r="AA7" s="76">
        <v>110.89</v>
      </c>
      <c r="AB7" s="76">
        <v>102.86</v>
      </c>
      <c r="AC7" s="76">
        <v>107.22</v>
      </c>
      <c r="AD7" s="76">
        <v>103.09</v>
      </c>
      <c r="AE7" s="76">
        <v>102.11</v>
      </c>
      <c r="AF7" s="76">
        <v>101.91</v>
      </c>
      <c r="AG7" s="76">
        <v>103.07</v>
      </c>
      <c r="AH7" s="76">
        <v>103.04</v>
      </c>
      <c r="AI7" s="76">
        <v>104.3</v>
      </c>
      <c r="AJ7" s="76">
        <v>0</v>
      </c>
      <c r="AK7" s="76">
        <v>0</v>
      </c>
      <c r="AL7" s="76">
        <v>0</v>
      </c>
      <c r="AM7" s="76">
        <v>0</v>
      </c>
      <c r="AN7" s="76">
        <v>0</v>
      </c>
      <c r="AO7" s="76">
        <v>101.24</v>
      </c>
      <c r="AP7" s="76">
        <v>124.9</v>
      </c>
      <c r="AQ7" s="76">
        <v>124.8</v>
      </c>
      <c r="AR7" s="76">
        <v>120.64</v>
      </c>
      <c r="AS7" s="76">
        <v>100.31</v>
      </c>
      <c r="AT7" s="76">
        <v>102.74</v>
      </c>
      <c r="AU7" s="76">
        <v>43.38</v>
      </c>
      <c r="AV7" s="76">
        <v>49.37</v>
      </c>
      <c r="AW7" s="76">
        <v>44.33</v>
      </c>
      <c r="AX7" s="76">
        <v>35.549999999999997</v>
      </c>
      <c r="AY7" s="76">
        <v>19.329999999999998</v>
      </c>
      <c r="AZ7" s="76">
        <v>37.24</v>
      </c>
      <c r="BA7" s="76">
        <v>33.58</v>
      </c>
      <c r="BB7" s="76">
        <v>35.42</v>
      </c>
      <c r="BC7" s="76">
        <v>39.82</v>
      </c>
      <c r="BD7" s="76">
        <v>41.03</v>
      </c>
      <c r="BE7" s="76">
        <v>47.19</v>
      </c>
      <c r="BF7" s="76">
        <v>1282.51</v>
      </c>
      <c r="BG7" s="76">
        <v>1255.3699999999999</v>
      </c>
      <c r="BH7" s="76">
        <v>1168.06</v>
      </c>
      <c r="BI7" s="76">
        <v>1073.49</v>
      </c>
      <c r="BJ7" s="76">
        <v>970.54</v>
      </c>
      <c r="BK7" s="76">
        <v>783.8</v>
      </c>
      <c r="BL7" s="76">
        <v>778.81</v>
      </c>
      <c r="BM7" s="76">
        <v>718.49</v>
      </c>
      <c r="BN7" s="76">
        <v>743.31</v>
      </c>
      <c r="BO7" s="76">
        <v>796.8</v>
      </c>
      <c r="BP7" s="76">
        <v>798.1</v>
      </c>
      <c r="BQ7" s="76">
        <v>99.8</v>
      </c>
      <c r="BR7" s="76">
        <v>99.77</v>
      </c>
      <c r="BS7" s="76">
        <v>99.76</v>
      </c>
      <c r="BT7" s="76">
        <v>99.76</v>
      </c>
      <c r="BU7" s="76">
        <v>99.73</v>
      </c>
      <c r="BV7" s="76">
        <v>68.11</v>
      </c>
      <c r="BW7" s="76">
        <v>67.23</v>
      </c>
      <c r="BX7" s="76">
        <v>61.82</v>
      </c>
      <c r="BY7" s="76">
        <v>61.15</v>
      </c>
      <c r="BZ7" s="76">
        <v>58.41</v>
      </c>
      <c r="CA7" s="76">
        <v>54.51</v>
      </c>
      <c r="CB7" s="76">
        <v>221.13</v>
      </c>
      <c r="CC7" s="76">
        <v>221.79</v>
      </c>
      <c r="CD7" s="76">
        <v>221.67</v>
      </c>
      <c r="CE7" s="76">
        <v>222.06</v>
      </c>
      <c r="CF7" s="76">
        <v>222.24</v>
      </c>
      <c r="CG7" s="76">
        <v>222.41</v>
      </c>
      <c r="CH7" s="76">
        <v>228.21</v>
      </c>
      <c r="CI7" s="76">
        <v>246.9</v>
      </c>
      <c r="CJ7" s="76">
        <v>250.43</v>
      </c>
      <c r="CK7" s="76">
        <v>267.33999999999997</v>
      </c>
      <c r="CL7" s="76">
        <v>286.33</v>
      </c>
      <c r="CM7" s="76">
        <v>52.15</v>
      </c>
      <c r="CN7" s="76">
        <v>51.99</v>
      </c>
      <c r="CO7" s="76">
        <v>47.85</v>
      </c>
      <c r="CP7" s="76">
        <v>48.48</v>
      </c>
      <c r="CQ7" s="76">
        <v>58.31</v>
      </c>
      <c r="CR7" s="76">
        <v>55.26</v>
      </c>
      <c r="CS7" s="76">
        <v>54.54</v>
      </c>
      <c r="CT7" s="76">
        <v>52.9</v>
      </c>
      <c r="CU7" s="76">
        <v>52.63</v>
      </c>
      <c r="CV7" s="76">
        <v>52.34</v>
      </c>
      <c r="CW7" s="76">
        <v>49.92</v>
      </c>
      <c r="CX7" s="76">
        <v>92.67</v>
      </c>
      <c r="CY7" s="76">
        <v>92.94</v>
      </c>
      <c r="CZ7" s="76">
        <v>93.02</v>
      </c>
      <c r="DA7" s="76">
        <v>93.35</v>
      </c>
      <c r="DB7" s="76">
        <v>93.19</v>
      </c>
      <c r="DC7" s="76">
        <v>90.52</v>
      </c>
      <c r="DD7" s="76">
        <v>90.3</v>
      </c>
      <c r="DE7" s="76">
        <v>90.3</v>
      </c>
      <c r="DF7" s="76">
        <v>90.32</v>
      </c>
      <c r="DG7" s="76">
        <v>90.05</v>
      </c>
      <c r="DH7" s="76">
        <v>87.8</v>
      </c>
      <c r="DI7" s="76">
        <v>48.19</v>
      </c>
      <c r="DJ7" s="76">
        <v>49.69</v>
      </c>
      <c r="DK7" s="76">
        <v>51.62</v>
      </c>
      <c r="DL7" s="76">
        <v>53.41</v>
      </c>
      <c r="DM7" s="76">
        <v>55.24</v>
      </c>
      <c r="DN7" s="76">
        <v>24.8</v>
      </c>
      <c r="DO7" s="76">
        <v>28.12</v>
      </c>
      <c r="DP7" s="76">
        <v>28.79</v>
      </c>
      <c r="DQ7" s="76">
        <v>30.5</v>
      </c>
      <c r="DR7" s="76">
        <v>30.49</v>
      </c>
      <c r="DS7" s="76">
        <v>28.46</v>
      </c>
      <c r="DT7" s="76">
        <v>0</v>
      </c>
      <c r="DU7" s="76">
        <v>0</v>
      </c>
      <c r="DV7" s="76">
        <v>0</v>
      </c>
      <c r="DW7" s="76">
        <v>0</v>
      </c>
      <c r="DX7" s="76">
        <v>0</v>
      </c>
      <c r="DY7" s="76">
        <v>0</v>
      </c>
      <c r="DZ7" s="76">
        <v>0</v>
      </c>
      <c r="EA7" s="76">
        <v>0</v>
      </c>
      <c r="EB7" s="76">
        <v>0</v>
      </c>
      <c r="EC7" s="76">
        <v>5.e-002</v>
      </c>
      <c r="ED7" s="76">
        <v>3.e-002</v>
      </c>
      <c r="EE7" s="76">
        <v>0</v>
      </c>
      <c r="EF7" s="76">
        <v>0</v>
      </c>
      <c r="EG7" s="76">
        <v>0</v>
      </c>
      <c r="EH7" s="76">
        <v>0</v>
      </c>
      <c r="EI7" s="76">
        <v>0</v>
      </c>
      <c r="EJ7" s="76">
        <v>2.e-002</v>
      </c>
      <c r="EK7" s="76">
        <v>1.e-002</v>
      </c>
      <c r="EL7" s="76">
        <v>1.e-002</v>
      </c>
      <c r="EM7" s="76">
        <v>2.e-002</v>
      </c>
      <c r="EN7" s="76">
        <v>2.e-002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向田 康二</cp:lastModifiedBy>
  <dcterms:created xsi:type="dcterms:W3CDTF">2025-12-23T06:19:27Z</dcterms:created>
  <dcterms:modified xsi:type="dcterms:W3CDTF">2026-02-18T06:39:57Z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2026-02-18T06:39:57Z</vt:filetime>
  </property>
</Properties>
</file>