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75" windowWidth="19395" windowHeight="7620"/>
  </bookViews>
  <sheets>
    <sheet name="Sheet1" sheetId="1" r:id="rId1"/>
    <sheet name="Sheet1（裏）" sheetId="4" r:id="rId2"/>
    <sheet name="Sheet2" sheetId="2" r:id="rId3"/>
    <sheet name="Sheet3" sheetId="3" r:id="rId4"/>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<sst xmlns="http://schemas.openxmlformats.org/spreadsheetml/2006/main" xmlns:r="http://schemas.openxmlformats.org/officeDocument/2006/relationships" count="73" uniqueCount="73">
  <si>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意向調査</t>
    <rPh sb="0" eb="2">
      <t>イコウ</t>
    </rPh>
    <rPh sb="2" eb="4">
      <t>チョウサ</t>
    </rPh>
    <phoneticPr fontId="1"/>
  </si>
  <si>
    <t>森林整備（杉野屋・見砂・原）</t>
    <rPh sb="0" eb="2">
      <t>シンリン</t>
    </rPh>
    <rPh sb="2" eb="4">
      <t>セイビ</t>
    </rPh>
    <rPh sb="5" eb="8">
      <t>スギノヤ</t>
    </rPh>
    <rPh sb="9" eb="11">
      <t>ミサゴ</t>
    </rPh>
    <rPh sb="12" eb="13">
      <t>ハラ</t>
    </rPh>
    <phoneticPr fontId="1"/>
  </si>
  <si>
    <t>杉野屋</t>
    <rPh sb="0" eb="3">
      <t>スギノヤ</t>
    </rPh>
    <phoneticPr fontId="1"/>
  </si>
  <si>
    <t>Ｒ１</t>
  </si>
  <si>
    <t>作業面積：4.57ha</t>
    <rPh sb="0" eb="2">
      <t>サギョウ</t>
    </rPh>
    <rPh sb="2" eb="4">
      <t>メンセキ</t>
    </rPh>
    <phoneticPr fontId="1"/>
  </si>
  <si>
    <t>独立行政法人</t>
    <rPh sb="0" eb="2">
      <t>ドクリツ</t>
    </rPh>
    <rPh sb="2" eb="4">
      <t>ギョウセイ</t>
    </rPh>
    <rPh sb="4" eb="6">
      <t>ホウジン</t>
    </rPh>
    <phoneticPr fontId="1"/>
  </si>
  <si>
    <t>年度</t>
    <rPh sb="0" eb="2">
      <t>ネンド</t>
    </rPh>
    <phoneticPr fontId="1"/>
  </si>
  <si>
    <t>森林環境譲与税基金</t>
    <rPh sb="0" eb="2">
      <t>シンリン</t>
    </rPh>
    <rPh sb="2" eb="4">
      <t>カンキョウ</t>
    </rPh>
    <rPh sb="4" eb="7">
      <t>ジョウヨゼイ</t>
    </rPh>
    <rPh sb="7" eb="9">
      <t>キキン</t>
    </rPh>
    <phoneticPr fontId="1"/>
  </si>
  <si>
    <t>事業区分</t>
    <rPh sb="0" eb="2">
      <t>ジギョウ</t>
    </rPh>
    <rPh sb="2" eb="4">
      <t>クブン</t>
    </rPh>
    <phoneticPr fontId="1"/>
  </si>
  <si>
    <t>Ｒ４</t>
  </si>
  <si>
    <t>事業名</t>
    <rPh sb="0" eb="2">
      <t>ジギョウ</t>
    </rPh>
    <rPh sb="2" eb="3">
      <t>メイ</t>
    </rPh>
    <phoneticPr fontId="1"/>
  </si>
  <si>
    <t>森林環境基金事業費</t>
    <rPh sb="0" eb="2">
      <t>シンリン</t>
    </rPh>
    <rPh sb="2" eb="4">
      <t>カンキョウ</t>
    </rPh>
    <rPh sb="4" eb="6">
      <t>キキン</t>
    </rPh>
    <rPh sb="6" eb="9">
      <t>ジギョウヒ</t>
    </rPh>
    <phoneticPr fontId="1"/>
  </si>
  <si>
    <t>－</t>
  </si>
  <si>
    <t>事業内容</t>
    <rPh sb="0" eb="2">
      <t>ジギョウ</t>
    </rPh>
    <rPh sb="2" eb="4">
      <t>ナイヨウ</t>
    </rPh>
    <phoneticPr fontId="1"/>
  </si>
  <si>
    <t>備考</t>
    <rPh sb="0" eb="2">
      <t>ビコウ</t>
    </rPh>
    <phoneticPr fontId="1"/>
  </si>
  <si>
    <t>経営管理権集積計画作成及び森林境界明確化</t>
    <rPh sb="0" eb="11">
      <t>ケイエイカンリケンシュウセキケイカクサクセイ</t>
    </rPh>
    <rPh sb="11" eb="12">
      <t>オヨ</t>
    </rPh>
    <rPh sb="13" eb="15">
      <t>シンリン</t>
    </rPh>
    <rPh sb="15" eb="17">
      <t>キョウカイ</t>
    </rPh>
    <rPh sb="17" eb="20">
      <t>メイカクカ</t>
    </rPh>
    <phoneticPr fontId="1"/>
  </si>
  <si>
    <t>実績</t>
    <rPh sb="0" eb="2">
      <t>ジッセキ</t>
    </rPh>
    <phoneticPr fontId="1"/>
  </si>
  <si>
    <t>作業面積：5.42ha</t>
    <rPh sb="0" eb="2">
      <t>サギョウ</t>
    </rPh>
    <rPh sb="2" eb="4">
      <t>メンセキ</t>
    </rPh>
    <phoneticPr fontId="1"/>
  </si>
  <si>
    <t>率</t>
    <rPh sb="0" eb="1">
      <t>リツ</t>
    </rPh>
    <phoneticPr fontId="1"/>
  </si>
  <si>
    <t>宝達志水町における森林環境譲与税の使途</t>
    <rPh sb="0" eb="5">
      <t>ホウダツシミズチョウ</t>
    </rPh>
    <rPh sb="9" eb="11">
      <t>シンリン</t>
    </rPh>
    <rPh sb="11" eb="13">
      <t>カンキョウ</t>
    </rPh>
    <rPh sb="13" eb="16">
      <t>ジョウヨゼイ</t>
    </rPh>
    <rPh sb="17" eb="19">
      <t>シト</t>
    </rPh>
    <phoneticPr fontId="1"/>
  </si>
  <si>
    <t>作業面積：17.11ha</t>
    <rPh sb="0" eb="2">
      <t>サギョウ</t>
    </rPh>
    <rPh sb="2" eb="4">
      <t>メンセキ</t>
    </rPh>
    <phoneticPr fontId="1"/>
  </si>
  <si>
    <t>基金積立</t>
    <rPh sb="0" eb="2">
      <t>キキン</t>
    </rPh>
    <rPh sb="2" eb="4">
      <t>ツミタテ</t>
    </rPh>
    <phoneticPr fontId="1"/>
  </si>
  <si>
    <t>Ｒ２</t>
  </si>
  <si>
    <t>森林の現況調査や森林経営管理法に基づく森林所有者への意向調査</t>
  </si>
  <si>
    <t>調査面積：447ha</t>
    <rPh sb="0" eb="2">
      <t>チョウサ</t>
    </rPh>
    <rPh sb="2" eb="4">
      <t>メンセキ</t>
    </rPh>
    <phoneticPr fontId="1"/>
  </si>
  <si>
    <t>調査面積：75.0ha</t>
    <rPh sb="0" eb="2">
      <t>チョウサ</t>
    </rPh>
    <rPh sb="2" eb="4">
      <t>メンセキ</t>
    </rPh>
    <phoneticPr fontId="1"/>
  </si>
  <si>
    <t>調査面積：353.4ha</t>
    <rPh sb="0" eb="2">
      <t>チョウサ</t>
    </rPh>
    <rPh sb="2" eb="4">
      <t>メンセキ</t>
    </rPh>
    <phoneticPr fontId="1"/>
  </si>
  <si>
    <t>うち他
の財源
（円）</t>
    <rPh sb="2" eb="3">
      <t>タ</t>
    </rPh>
    <rPh sb="5" eb="7">
      <t>ザイゲン</t>
    </rPh>
    <rPh sb="9" eb="10">
      <t>エン</t>
    </rPh>
    <phoneticPr fontId="1"/>
  </si>
  <si>
    <t>公有林</t>
    <rPh sb="0" eb="3">
      <t>コウユウリン</t>
    </rPh>
    <phoneticPr fontId="1"/>
  </si>
  <si>
    <t>事業総額（円）</t>
    <rPh sb="0" eb="2">
      <t>ジギョウ</t>
    </rPh>
    <rPh sb="2" eb="4">
      <t>ソウガク</t>
    </rPh>
    <rPh sb="5" eb="6">
      <t>エン</t>
    </rPh>
    <phoneticPr fontId="1"/>
  </si>
  <si>
    <t>Ｒ５計</t>
    <rPh sb="2" eb="3">
      <t>ケイ</t>
    </rPh>
    <phoneticPr fontId="1"/>
  </si>
  <si>
    <t>うち当該年度
の森林環境
譲与税
（円）</t>
    <rPh sb="2" eb="4">
      <t>トウガイ</t>
    </rPh>
    <rPh sb="4" eb="6">
      <t>ネンド</t>
    </rPh>
    <rPh sb="8" eb="10">
      <t>シンリン</t>
    </rPh>
    <rPh sb="10" eb="12">
      <t>カンキョウ</t>
    </rPh>
    <rPh sb="13" eb="15">
      <t>ジョウヨ</t>
    </rPh>
    <rPh sb="15" eb="16">
      <t>ゼイ</t>
    </rPh>
    <rPh sb="18" eb="19">
      <t>エン</t>
    </rPh>
    <phoneticPr fontId="1"/>
  </si>
  <si>
    <t>うち基金
取崩額
（円）</t>
    <rPh sb="2" eb="4">
      <t>キキン</t>
    </rPh>
    <rPh sb="5" eb="7">
      <t>トリクズシ</t>
    </rPh>
    <rPh sb="7" eb="8">
      <t>ガク</t>
    </rPh>
    <rPh sb="10" eb="11">
      <t>エン</t>
    </rPh>
    <phoneticPr fontId="1"/>
  </si>
  <si>
    <t>基金積立額
（円）</t>
    <rPh sb="0" eb="2">
      <t>キキン</t>
    </rPh>
    <rPh sb="2" eb="4">
      <t>ツミタテ</t>
    </rPh>
    <rPh sb="4" eb="5">
      <t>ガク</t>
    </rPh>
    <rPh sb="7" eb="8">
      <t>エン</t>
    </rPh>
    <phoneticPr fontId="1"/>
  </si>
  <si>
    <t>その他財源は運用利子</t>
    <rPh sb="2" eb="3">
      <t>タ</t>
    </rPh>
    <rPh sb="3" eb="5">
      <t>ザイゲン</t>
    </rPh>
    <rPh sb="6" eb="8">
      <t>ウンヨウ</t>
    </rPh>
    <rPh sb="8" eb="10">
      <t>リシ</t>
    </rPh>
    <phoneticPr fontId="1"/>
  </si>
  <si>
    <t>作成面積：26.22ha</t>
    <rPh sb="0" eb="2">
      <t>サクセイ</t>
    </rPh>
    <rPh sb="2" eb="4">
      <t>メンセキ</t>
    </rPh>
    <phoneticPr fontId="1"/>
  </si>
  <si>
    <t>調査面積：163.63ha</t>
    <rPh sb="0" eb="2">
      <t>チョウサ</t>
    </rPh>
    <rPh sb="2" eb="4">
      <t>メンセキ</t>
    </rPh>
    <phoneticPr fontId="1"/>
  </si>
  <si>
    <t>Ｒ１計</t>
    <rPh sb="2" eb="3">
      <t>ケイ</t>
    </rPh>
    <phoneticPr fontId="1"/>
  </si>
  <si>
    <t>Ｒ２計</t>
    <rPh sb="2" eb="3">
      <t>ケイ</t>
    </rPh>
    <phoneticPr fontId="1"/>
  </si>
  <si>
    <t>作業面積：5.46ha</t>
    <rPh sb="0" eb="2">
      <t>サギョウ</t>
    </rPh>
    <rPh sb="2" eb="4">
      <t>メンセキ</t>
    </rPh>
    <phoneticPr fontId="1"/>
  </si>
  <si>
    <t>回答面積：55.05ha
回答者：107人中70人</t>
    <rPh sb="0" eb="2">
      <t>カイトウ</t>
    </rPh>
    <rPh sb="2" eb="4">
      <t>メンセキ</t>
    </rPh>
    <rPh sb="13" eb="16">
      <t>カイトウシャ</t>
    </rPh>
    <rPh sb="20" eb="21">
      <t>ニン</t>
    </rPh>
    <rPh sb="21" eb="22">
      <t>チュウ</t>
    </rPh>
    <rPh sb="24" eb="25">
      <t>ニン</t>
    </rPh>
    <phoneticPr fontId="1"/>
  </si>
  <si>
    <t>森林の現況調査や森林経営管理法に基づく経営管理権集積計画作成及び森林境界明確化</t>
  </si>
  <si>
    <t>Ｒ５</t>
  </si>
  <si>
    <t>人工林</t>
    <rPh sb="0" eb="3">
      <t>ジンコウリン</t>
    </rPh>
    <phoneticPr fontId="1"/>
  </si>
  <si>
    <t>回答面積：79.09ha
回答者：133人中71人</t>
    <rPh sb="0" eb="2">
      <t>カイトウ</t>
    </rPh>
    <rPh sb="2" eb="4">
      <t>メンセキ</t>
    </rPh>
    <rPh sb="13" eb="16">
      <t>カイトウシャ</t>
    </rPh>
    <rPh sb="20" eb="21">
      <t>ニン</t>
    </rPh>
    <rPh sb="21" eb="22">
      <t>チュウ</t>
    </rPh>
    <rPh sb="24" eb="25">
      <t>ニン</t>
    </rPh>
    <phoneticPr fontId="1"/>
  </si>
  <si>
    <t>総数</t>
    <rPh sb="0" eb="2">
      <t>ソウスウ</t>
    </rPh>
    <phoneticPr fontId="1"/>
  </si>
  <si>
    <t>作業面積：0.33ha</t>
    <rPh sb="0" eb="2">
      <t>サギョウ</t>
    </rPh>
    <rPh sb="2" eb="4">
      <t>メンセキ</t>
    </rPh>
    <phoneticPr fontId="1"/>
  </si>
  <si>
    <t>国有林</t>
    <rPh sb="0" eb="3">
      <t>コクユウリン</t>
    </rPh>
    <phoneticPr fontId="1"/>
  </si>
  <si>
    <t>私有林</t>
    <rPh sb="0" eb="3">
      <t>シユウリン</t>
    </rPh>
    <phoneticPr fontId="1"/>
  </si>
  <si>
    <t>菅原</t>
    <rPh sb="0" eb="2">
      <t>スガハラ</t>
    </rPh>
    <phoneticPr fontId="1"/>
  </si>
  <si>
    <t>面積</t>
    <rPh sb="0" eb="2">
      <t>メンセキ</t>
    </rPh>
    <phoneticPr fontId="1"/>
  </si>
  <si>
    <t>R1～3</t>
  </si>
  <si>
    <t>吉野屋</t>
    <rPh sb="0" eb="3">
      <t>ヨシノヤ</t>
    </rPh>
    <phoneticPr fontId="1"/>
  </si>
  <si>
    <t>集積計画</t>
    <rPh sb="0" eb="2">
      <t>シュウセキ</t>
    </rPh>
    <rPh sb="2" eb="4">
      <t>ケイカク</t>
    </rPh>
    <phoneticPr fontId="1"/>
  </si>
  <si>
    <t>森林整備</t>
    <rPh sb="0" eb="2">
      <t>シンリン</t>
    </rPh>
    <rPh sb="2" eb="4">
      <t>セイビ</t>
    </rPh>
    <phoneticPr fontId="1"/>
  </si>
  <si>
    <t>森林整備
間伐（杉野屋）</t>
    <rPh sb="0" eb="2">
      <t>シンリン</t>
    </rPh>
    <rPh sb="2" eb="4">
      <t>セイビ</t>
    </rPh>
    <rPh sb="5" eb="7">
      <t>カンバツ</t>
    </rPh>
    <rPh sb="8" eb="11">
      <t>スギノヤ</t>
    </rPh>
    <phoneticPr fontId="1"/>
  </si>
  <si>
    <t>Ｒ３</t>
  </si>
  <si>
    <t>R1～4</t>
  </si>
  <si>
    <t>Ｒ３計</t>
    <rPh sb="2" eb="3">
      <t>ケイ</t>
    </rPh>
    <phoneticPr fontId="1"/>
  </si>
  <si>
    <t>計</t>
    <rPh sb="0" eb="1">
      <t>ケイ</t>
    </rPh>
    <phoneticPr fontId="1"/>
  </si>
  <si>
    <t>R1～2</t>
  </si>
  <si>
    <t>回答面積：140.2ha
回答者：155人中73人</t>
  </si>
  <si>
    <t>作成面積：5.42ha</t>
    <rPh sb="0" eb="2">
      <t>サクセイ</t>
    </rPh>
    <rPh sb="2" eb="4">
      <t>メンセキ</t>
    </rPh>
    <phoneticPr fontId="1"/>
  </si>
  <si>
    <t>Ｒ４計</t>
    <rPh sb="2" eb="3">
      <t>ケイ</t>
    </rPh>
    <phoneticPr fontId="1"/>
  </si>
  <si>
    <t>重要インフラ施設周辺森林整備業務</t>
    <rPh sb="0" eb="2">
      <t>ジュウヨウ</t>
    </rPh>
    <rPh sb="6" eb="14">
      <t xml:space="preserve">施設周辺森林整備 </t>
    </rPh>
    <rPh sb="14" eb="16">
      <t>ギョウム</t>
    </rPh>
    <phoneticPr fontId="1"/>
  </si>
  <si>
    <t>その他財源
北電負担金1.133.000円
県造林補助金558，000円</t>
    <rPh sb="2" eb="3">
      <t>タ</t>
    </rPh>
    <rPh sb="3" eb="5">
      <t>ザイゲン</t>
    </rPh>
    <rPh sb="6" eb="11">
      <t>ホクデンフタンキン</t>
    </rPh>
    <rPh sb="20" eb="21">
      <t>エン</t>
    </rPh>
    <rPh sb="22" eb="23">
      <t>ケン</t>
    </rPh>
    <rPh sb="23" eb="28">
      <t>ゾウリン</t>
    </rPh>
    <rPh sb="35" eb="36">
      <t>エン</t>
    </rPh>
    <phoneticPr fontId="1"/>
  </si>
  <si>
    <t>作成面積：3.08ha</t>
    <rPh sb="0" eb="2">
      <t>サクセイ</t>
    </rPh>
    <rPh sb="2" eb="4">
      <t>メンセキ</t>
    </rPh>
    <phoneticPr fontId="1"/>
  </si>
  <si>
    <t>Ｒ６</t>
  </si>
  <si>
    <t>Ｒ6</t>
  </si>
  <si>
    <t>Ｒ6計</t>
    <rPh sb="2" eb="3">
      <t>ケイ</t>
    </rPh>
    <phoneticPr fontId="1"/>
  </si>
  <si>
    <t>調査面積：348ha</t>
    <rPh sb="0" eb="2">
      <t>チョウサ</t>
    </rPh>
    <rPh sb="2" eb="4">
      <t>メンセキ</t>
    </rPh>
    <phoneticPr fontId="1"/>
  </si>
  <si>
    <t>森林整備（河原）
枯松伐徐(敷浪)</t>
    <rPh sb="0" eb="2">
      <t>シンリン</t>
    </rPh>
    <rPh sb="2" eb="4">
      <t>セイビ</t>
    </rPh>
    <rPh sb="5" eb="7">
      <t>カワラ</t>
    </rPh>
    <rPh sb="9" eb="10">
      <t>カ</t>
    </rPh>
    <rPh sb="10" eb="13">
      <t>マツバツジョ</t>
    </rPh>
    <rPh sb="14" eb="16">
      <t>シキナミ</t>
    </rPh>
    <phoneticPr fontId="1"/>
  </si>
  <si>
    <t>作業面積：0.07ha
枯松伐徐：１本</t>
    <rPh sb="0" eb="2">
      <t>サギョウ</t>
    </rPh>
    <rPh sb="2" eb="4">
      <t>メンセキ</t>
    </rPh>
    <rPh sb="12" eb="13">
      <t>カ</t>
    </rPh>
    <rPh sb="13" eb="14">
      <t>マツ</t>
    </rPh>
    <rPh sb="14" eb="16">
      <t>バツジョ</t>
    </rPh>
    <rPh sb="18" eb="19">
      <t>ホン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</si>
</sst>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ＭＳ Ｐゴシック"/>
      <family val="3"/>
      <scheme val="minor"/>
    </font>
    <font>
      <sz val="6"/>
      <color auto="1"/>
      <name val="ＭＳ Ｐゴシック"/>
      <family val="3"/>
      <scheme val="minor"/>
    </font>
    <font>
      <sz val="14"/>
      <color theme="1"/>
      <name val="ＭＳ Ｐゴシック"/>
      <family val="3"/>
      <scheme val="minor"/>
    </font>
    <font>
      <sz val="10"/>
      <color theme="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rgb="FFFFFF66"/>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shrinkToFit="1"/>
    </xf>
    <xf numFmtId="0" fontId="2" fillId="0" borderId="1" xfId="0" applyFont="1" applyBorder="1" applyAlignment="1">
      <alignment horizontal="center" vertical="center"/>
    </xf>
    <xf numFmtId="0" fontId="0" fillId="2" borderId="2" xfId="0" applyFill="1" applyBorder="1" applyAlignment="1">
      <alignment horizontal="center" vertical="center" shrinkToFit="1"/>
    </xf>
    <xf numFmtId="0" fontId="0" fillId="0" borderId="2" xfId="0" applyBorder="1" applyAlignment="1">
      <alignment horizontal="center" vertical="center" shrinkToFit="1"/>
    </xf>
    <xf numFmtId="0" fontId="0" fillId="2" borderId="2" xfId="0" applyFill="1" applyBorder="1" applyAlignment="1">
      <alignment horizontal="center" vertical="center"/>
    </xf>
    <xf numFmtId="0" fontId="0" fillId="0" borderId="2" xfId="0" applyBorder="1">
      <alignment vertical="center"/>
    </xf>
    <xf numFmtId="0" fontId="3" fillId="0" borderId="2" xfId="0" applyFont="1" applyBorder="1" applyAlignment="1">
      <alignment vertical="center" wrapText="1"/>
    </xf>
    <xf numFmtId="0" fontId="0" fillId="0" borderId="2" xfId="0" applyFont="1" applyBorder="1" applyAlignment="1">
      <alignment vertical="center" wrapText="1"/>
    </xf>
    <xf numFmtId="0" fontId="0" fillId="2" borderId="3" xfId="0" applyFill="1" applyBorder="1" applyAlignment="1">
      <alignment horizontal="center" vertical="center"/>
    </xf>
    <xf numFmtId="0" fontId="0" fillId="2" borderId="4" xfId="0" applyFill="1" applyBorder="1">
      <alignment vertical="center"/>
    </xf>
    <xf numFmtId="38" fontId="0" fillId="0" borderId="2" xfId="1" applyFont="1" applyBorder="1">
      <alignment vertical="center"/>
    </xf>
    <xf numFmtId="0" fontId="0" fillId="2" borderId="5" xfId="0" applyFill="1" applyBorder="1" applyAlignment="1">
      <alignment horizontal="center" vertical="center"/>
    </xf>
    <xf numFmtId="0" fontId="0" fillId="2" borderId="2" xfId="0" applyFill="1" applyBorder="1" applyAlignment="1">
      <alignment horizontal="center" vertical="center" wrapText="1"/>
    </xf>
    <xf numFmtId="38" fontId="0" fillId="0" borderId="2" xfId="1" applyFont="1" applyBorder="1" applyAlignment="1">
      <alignment horizontal="center" vertical="center"/>
    </xf>
    <xf numFmtId="38" fontId="0" fillId="0" borderId="2" xfId="1" applyFont="1" applyBorder="1" applyAlignment="1">
      <alignment horizontal="right" vertical="center"/>
    </xf>
    <xf numFmtId="0" fontId="0" fillId="2" borderId="6" xfId="0" applyFill="1" applyBorder="1" applyAlignment="1">
      <alignment horizontal="center" vertical="center"/>
    </xf>
    <xf numFmtId="38" fontId="0" fillId="0" borderId="2" xfId="1" applyFont="1" applyBorder="1" applyAlignment="1">
      <alignment vertical="center"/>
    </xf>
    <xf numFmtId="0" fontId="0" fillId="0" borderId="2" xfId="0" applyBorder="1" applyAlignment="1">
      <alignment vertical="center"/>
    </xf>
    <xf numFmtId="0" fontId="0" fillId="0" borderId="0" xfId="0" applyAlignment="1">
      <alignment vertical="center" wrapText="1"/>
    </xf>
    <xf numFmtId="0" fontId="0" fillId="0" borderId="0" xfId="0" applyBorder="1" applyAlignment="1">
      <alignment horizontal="center" vertical="center" shrinkToFit="1"/>
    </xf>
    <xf numFmtId="0" fontId="0" fillId="0" borderId="0" xfId="0" applyBorder="1" applyAlignment="1">
      <alignment vertical="center" wrapText="1"/>
    </xf>
    <xf numFmtId="0" fontId="0" fillId="0" borderId="2" xfId="0" applyBorder="1" applyAlignment="1">
      <alignment vertical="center" shrinkToFit="1"/>
    </xf>
  </cellXfs>
  <cellStyles count="2">
    <cellStyle name="標準" xfId="0" builtinId="0"/>
    <cellStyle name="桁区切り" xfId="1" builtinId="6"/>
  </cellStyles>
  <tableStyles count="0" defaultTableStyle="TableStyleMedium2" defaultPivotStyle="PivotStyleLight16"/>
  <colors>
    <mruColors>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9"/>
  <sheetViews>
    <sheetView tabSelected="1" topLeftCell="A25" workbookViewId="0">
      <selection activeCell="F42" sqref="F42"/>
    </sheetView>
  </sheetViews>
  <sheetFormatPr defaultRowHeight="13.5"/>
  <cols>
    <col min="1" max="1" width="5.25" style="1" bestFit="1" customWidth="1"/>
    <col min="2" max="2" width="18.625" customWidth="1"/>
    <col min="3" max="3" width="21.375" customWidth="1"/>
    <col min="4" max="4" width="12.375" customWidth="1"/>
    <col min="5" max="5" width="12.75" customWidth="1"/>
    <col min="6" max="7" width="12.875" customWidth="1"/>
    <col min="8" max="8" width="14" customWidth="1"/>
    <col min="9" max="9" width="35.875" customWidth="1"/>
    <col min="10" max="10" width="18" customWidth="1"/>
    <col min="11" max="11" width="22.375" customWidth="1"/>
  </cols>
  <sheetData>
    <row r="1" spans="1:11" ht="32.25" customHeight="1">
      <c r="A1" s="2" t="s">
        <v>19</v>
      </c>
      <c r="B1" s="2"/>
      <c r="C1" s="2"/>
      <c r="D1" s="2"/>
      <c r="E1" s="2"/>
      <c r="F1" s="2"/>
      <c r="G1" s="2"/>
      <c r="H1" s="2"/>
      <c r="I1" s="2"/>
      <c r="J1" s="2"/>
      <c r="K1" s="2"/>
    </row>
    <row r="2" spans="1:11" ht="23.25" customHeight="1">
      <c r="A2" s="3" t="s">
        <v>6</v>
      </c>
      <c r="B2" s="5" t="s">
        <v>10</v>
      </c>
      <c r="C2" s="5" t="s">
        <v>8</v>
      </c>
      <c r="D2" s="9" t="s">
        <v>29</v>
      </c>
      <c r="E2" s="12"/>
      <c r="F2" s="12"/>
      <c r="G2" s="16"/>
      <c r="H2" s="13" t="s">
        <v>33</v>
      </c>
      <c r="I2" s="5" t="s">
        <v>13</v>
      </c>
      <c r="J2" s="5" t="s">
        <v>16</v>
      </c>
      <c r="K2" s="5" t="s">
        <v>14</v>
      </c>
    </row>
    <row r="3" spans="1:11" ht="57.75" customHeight="1">
      <c r="A3" s="3"/>
      <c r="B3" s="5"/>
      <c r="C3" s="5"/>
      <c r="D3" s="10"/>
      <c r="E3" s="13" t="s">
        <v>31</v>
      </c>
      <c r="F3" s="13" t="s">
        <v>32</v>
      </c>
      <c r="G3" s="13" t="s">
        <v>27</v>
      </c>
      <c r="H3" s="13"/>
      <c r="I3" s="5"/>
      <c r="J3" s="5"/>
      <c r="K3" s="5"/>
    </row>
    <row r="4" spans="1:11" ht="38.25" customHeight="1">
      <c r="A4" s="4" t="s">
        <v>3</v>
      </c>
      <c r="B4" s="6" t="s">
        <v>11</v>
      </c>
      <c r="C4" s="6" t="s">
        <v>0</v>
      </c>
      <c r="D4" s="11">
        <v>935000</v>
      </c>
      <c r="E4" s="11">
        <v>935000</v>
      </c>
      <c r="F4" s="14" t="s">
        <v>12</v>
      </c>
      <c r="G4" s="14" t="s">
        <v>12</v>
      </c>
      <c r="H4" s="14" t="s">
        <v>12</v>
      </c>
      <c r="I4" s="8" t="s">
        <v>23</v>
      </c>
      <c r="J4" s="18" t="s">
        <v>25</v>
      </c>
      <c r="K4" s="6"/>
    </row>
    <row r="5" spans="1:11" ht="38.25" customHeight="1">
      <c r="A5" s="4" t="s">
        <v>3</v>
      </c>
      <c r="B5" s="6" t="s">
        <v>7</v>
      </c>
      <c r="C5" s="6" t="s">
        <v>21</v>
      </c>
      <c r="D5" s="11">
        <v>2779488</v>
      </c>
      <c r="E5" s="11">
        <v>2779000</v>
      </c>
      <c r="F5" s="14" t="s">
        <v>12</v>
      </c>
      <c r="G5" s="17">
        <v>488</v>
      </c>
      <c r="H5" s="11">
        <v>2779488</v>
      </c>
      <c r="I5" s="6"/>
      <c r="J5" s="6"/>
      <c r="K5" s="8" t="s">
        <v>34</v>
      </c>
    </row>
    <row r="6" spans="1:11" ht="38.25" customHeight="1">
      <c r="A6" s="4" t="s">
        <v>37</v>
      </c>
      <c r="B6" s="6"/>
      <c r="C6" s="6"/>
      <c r="D6" s="11">
        <v>3714488</v>
      </c>
      <c r="E6" s="11">
        <v>3714000</v>
      </c>
      <c r="F6" s="14" t="s">
        <v>12</v>
      </c>
      <c r="G6" s="17">
        <v>488</v>
      </c>
      <c r="H6" s="11">
        <v>2779488</v>
      </c>
      <c r="I6" s="6"/>
      <c r="J6" s="6"/>
      <c r="K6" s="6"/>
    </row>
    <row r="7" spans="1:11" ht="38.25" customHeight="1">
      <c r="A7" s="4" t="s">
        <v>22</v>
      </c>
      <c r="B7" s="6" t="s">
        <v>11</v>
      </c>
      <c r="C7" s="6" t="s">
        <v>0</v>
      </c>
      <c r="D7" s="11">
        <v>2420000</v>
      </c>
      <c r="E7" s="11">
        <v>2420000</v>
      </c>
      <c r="F7" s="14" t="s">
        <v>12</v>
      </c>
      <c r="G7" s="14" t="s">
        <v>12</v>
      </c>
      <c r="H7" s="14" t="s">
        <v>12</v>
      </c>
      <c r="I7" s="8" t="s">
        <v>23</v>
      </c>
      <c r="J7" s="6" t="s">
        <v>36</v>
      </c>
      <c r="K7" s="6"/>
    </row>
    <row r="8" spans="1:11" ht="38.25" customHeight="1">
      <c r="A8" s="4" t="s">
        <v>22</v>
      </c>
      <c r="B8" s="6" t="s">
        <v>11</v>
      </c>
      <c r="C8" s="7" t="s">
        <v>15</v>
      </c>
      <c r="D8" s="11">
        <v>2343000</v>
      </c>
      <c r="E8" s="11">
        <v>2343000</v>
      </c>
      <c r="F8" s="14" t="s">
        <v>12</v>
      </c>
      <c r="G8" s="14" t="s">
        <v>12</v>
      </c>
      <c r="H8" s="14" t="s">
        <v>12</v>
      </c>
      <c r="I8" s="8" t="s">
        <v>41</v>
      </c>
      <c r="J8" s="6" t="s">
        <v>35</v>
      </c>
      <c r="K8" s="6"/>
    </row>
    <row r="9" spans="1:11" ht="38.25" customHeight="1">
      <c r="A9" s="4" t="s">
        <v>22</v>
      </c>
      <c r="B9" s="6" t="s">
        <v>7</v>
      </c>
      <c r="C9" s="6" t="s">
        <v>21</v>
      </c>
      <c r="D9" s="11">
        <v>3130363</v>
      </c>
      <c r="E9" s="11">
        <v>3129000</v>
      </c>
      <c r="F9" s="14" t="s">
        <v>12</v>
      </c>
      <c r="G9" s="11">
        <v>1363</v>
      </c>
      <c r="H9" s="11">
        <f>G9+E9</f>
        <v>3130363</v>
      </c>
      <c r="I9" s="6"/>
      <c r="J9" s="6"/>
      <c r="K9" s="8" t="s">
        <v>34</v>
      </c>
    </row>
    <row r="10" spans="1:11" ht="38.25" customHeight="1">
      <c r="A10" s="4" t="s">
        <v>38</v>
      </c>
      <c r="B10" s="6"/>
      <c r="C10" s="6"/>
      <c r="D10" s="11">
        <f>SUM(D7:D9)</f>
        <v>7893363</v>
      </c>
      <c r="E10" s="11">
        <f>SUM(E7:E9)</f>
        <v>7892000</v>
      </c>
      <c r="F10" s="14" t="s">
        <v>12</v>
      </c>
      <c r="G10" s="11">
        <f>SUM(G7:G9)</f>
        <v>1363</v>
      </c>
      <c r="H10" s="11">
        <f>SUM(H7:H9)</f>
        <v>3130363</v>
      </c>
      <c r="I10" s="6"/>
      <c r="J10" s="6"/>
      <c r="K10" s="6"/>
    </row>
    <row r="11" spans="1:11" ht="38.25" customHeight="1">
      <c r="A11" s="4" t="s">
        <v>59</v>
      </c>
      <c r="B11" s="6"/>
      <c r="C11" s="6"/>
      <c r="D11" s="11">
        <f>D6+D10</f>
        <v>11607851</v>
      </c>
      <c r="E11" s="11">
        <f>E6+E10</f>
        <v>11606000</v>
      </c>
      <c r="F11" s="14" t="s">
        <v>12</v>
      </c>
      <c r="G11" s="11">
        <f>G6+G10</f>
        <v>1851</v>
      </c>
      <c r="H11" s="11">
        <f>H6+H10</f>
        <v>5909851</v>
      </c>
      <c r="I11" s="6"/>
      <c r="J11" s="6"/>
      <c r="K11" s="6" t="s">
        <v>60</v>
      </c>
    </row>
    <row r="12" spans="1:11" ht="38.25" customHeight="1">
      <c r="A12" s="4" t="s">
        <v>56</v>
      </c>
      <c r="B12" s="6" t="s">
        <v>11</v>
      </c>
      <c r="C12" s="6" t="s">
        <v>0</v>
      </c>
      <c r="D12" s="11">
        <v>4620000</v>
      </c>
      <c r="E12" s="11">
        <v>4620000</v>
      </c>
      <c r="F12" s="14" t="s">
        <v>12</v>
      </c>
      <c r="G12" s="14" t="s">
        <v>12</v>
      </c>
      <c r="H12" s="14" t="s">
        <v>12</v>
      </c>
      <c r="I12" s="8" t="s">
        <v>23</v>
      </c>
      <c r="J12" s="6" t="s">
        <v>26</v>
      </c>
      <c r="K12" s="6"/>
    </row>
    <row r="13" spans="1:11" ht="38.25" customHeight="1">
      <c r="A13" s="4" t="s">
        <v>56</v>
      </c>
      <c r="B13" s="6" t="s">
        <v>11</v>
      </c>
      <c r="C13" s="8" t="s">
        <v>54</v>
      </c>
      <c r="D13" s="11">
        <v>2750000</v>
      </c>
      <c r="E13" s="11">
        <v>2750000</v>
      </c>
      <c r="F13" s="14" t="s">
        <v>12</v>
      </c>
      <c r="G13" s="14" t="s">
        <v>12</v>
      </c>
      <c r="H13" s="14" t="s">
        <v>12</v>
      </c>
      <c r="I13" s="8" t="s">
        <v>55</v>
      </c>
      <c r="J13" s="6" t="s">
        <v>4</v>
      </c>
      <c r="K13" s="6"/>
    </row>
    <row r="14" spans="1:11" ht="38.25" customHeight="1">
      <c r="A14" s="4" t="s">
        <v>56</v>
      </c>
      <c r="B14" s="6" t="s">
        <v>7</v>
      </c>
      <c r="C14" s="6" t="s">
        <v>21</v>
      </c>
      <c r="D14" s="11">
        <v>438756</v>
      </c>
      <c r="E14" s="11">
        <v>435000</v>
      </c>
      <c r="F14" s="14" t="s">
        <v>12</v>
      </c>
      <c r="G14" s="11">
        <v>3756</v>
      </c>
      <c r="H14" s="11">
        <f>E14+G14</f>
        <v>438756</v>
      </c>
      <c r="I14" s="6"/>
      <c r="J14" s="6"/>
      <c r="K14" s="8" t="s">
        <v>34</v>
      </c>
    </row>
    <row r="15" spans="1:11" ht="38.25" customHeight="1">
      <c r="A15" s="4" t="s">
        <v>58</v>
      </c>
      <c r="B15" s="6"/>
      <c r="C15" s="6"/>
      <c r="D15" s="11">
        <f>SUM(D12:D14)</f>
        <v>7808756</v>
      </c>
      <c r="E15" s="11">
        <f>SUM(E12:E14)</f>
        <v>7805000</v>
      </c>
      <c r="F15" s="14" t="s">
        <v>12</v>
      </c>
      <c r="G15" s="11">
        <f>SUM(G12:G14)</f>
        <v>3756</v>
      </c>
      <c r="H15" s="11">
        <f>SUM(H12:H14)</f>
        <v>438756</v>
      </c>
      <c r="I15" s="6"/>
      <c r="J15" s="6"/>
      <c r="K15" s="6"/>
    </row>
    <row r="16" spans="1:11" ht="38.25" customHeight="1">
      <c r="A16" s="4" t="s">
        <v>59</v>
      </c>
      <c r="B16" s="6"/>
      <c r="C16" s="6"/>
      <c r="D16" s="11">
        <f>D15+D11</f>
        <v>19416607</v>
      </c>
      <c r="E16" s="11">
        <f>E15+E11</f>
        <v>19411000</v>
      </c>
      <c r="F16" s="14" t="s">
        <v>12</v>
      </c>
      <c r="G16" s="11">
        <f>G15+G11</f>
        <v>5607</v>
      </c>
      <c r="H16" s="11">
        <f>H11+H15</f>
        <v>6348607</v>
      </c>
      <c r="I16" s="6"/>
      <c r="J16" s="6"/>
      <c r="K16" s="8" t="s">
        <v>51</v>
      </c>
    </row>
    <row r="17" spans="1:11" ht="38.25" hidden="1" customHeight="1">
      <c r="A17" s="4" t="s">
        <v>9</v>
      </c>
      <c r="B17" s="6" t="s">
        <v>11</v>
      </c>
      <c r="C17" s="6" t="s">
        <v>0</v>
      </c>
      <c r="D17" s="11">
        <v>6380000</v>
      </c>
      <c r="E17" s="11">
        <v>6380000</v>
      </c>
      <c r="F17" s="14" t="s">
        <v>12</v>
      </c>
      <c r="G17" s="14" t="s">
        <v>12</v>
      </c>
      <c r="H17" s="18"/>
      <c r="I17" s="8" t="s">
        <v>23</v>
      </c>
      <c r="J17" s="18" t="s">
        <v>24</v>
      </c>
      <c r="K17" s="6"/>
    </row>
    <row r="18" spans="1:11" ht="38.25" hidden="1" customHeight="1">
      <c r="A18" s="4" t="s">
        <v>9</v>
      </c>
      <c r="B18" s="6" t="s">
        <v>11</v>
      </c>
      <c r="C18" s="8" t="s">
        <v>54</v>
      </c>
      <c r="D18" s="11">
        <v>2464000</v>
      </c>
      <c r="E18" s="11">
        <v>2464000</v>
      </c>
      <c r="F18" s="14" t="s">
        <v>12</v>
      </c>
      <c r="G18" s="14" t="s">
        <v>12</v>
      </c>
      <c r="H18" s="6"/>
      <c r="I18" s="8" t="s">
        <v>55</v>
      </c>
      <c r="J18" s="6" t="s">
        <v>39</v>
      </c>
      <c r="K18" s="6"/>
    </row>
    <row r="19" spans="1:11" ht="33.75" hidden="1" customHeight="1">
      <c r="A19" s="4" t="s">
        <v>9</v>
      </c>
      <c r="B19" s="6" t="s">
        <v>11</v>
      </c>
      <c r="C19" s="7" t="s">
        <v>15</v>
      </c>
      <c r="D19" s="11">
        <v>715000</v>
      </c>
      <c r="E19" s="11">
        <v>715000</v>
      </c>
      <c r="F19" s="14" t="s">
        <v>12</v>
      </c>
      <c r="G19" s="14" t="s">
        <v>12</v>
      </c>
      <c r="H19" s="6"/>
      <c r="I19" s="8" t="s">
        <v>41</v>
      </c>
      <c r="J19" s="6" t="s">
        <v>62</v>
      </c>
      <c r="K19" s="6"/>
    </row>
    <row r="20" spans="1:11" ht="33.75" hidden="1" customHeight="1">
      <c r="A20" s="4" t="s">
        <v>9</v>
      </c>
      <c r="B20" s="6" t="s">
        <v>7</v>
      </c>
      <c r="C20" s="6" t="s">
        <v>21</v>
      </c>
      <c r="D20" s="6">
        <v>249000</v>
      </c>
      <c r="E20" s="6">
        <v>249000</v>
      </c>
      <c r="F20" s="14" t="s">
        <v>12</v>
      </c>
      <c r="G20" s="6"/>
      <c r="H20" s="6"/>
      <c r="I20" s="6"/>
      <c r="J20" s="6"/>
      <c r="K20" s="6"/>
    </row>
    <row r="21" spans="1:11" ht="33.75" hidden="1" customHeight="1">
      <c r="A21" s="4" t="s">
        <v>63</v>
      </c>
      <c r="B21" s="6"/>
      <c r="C21" s="6"/>
      <c r="D21" s="11">
        <f>SUM(D17:D20)</f>
        <v>9808000</v>
      </c>
      <c r="E21" s="11">
        <f>SUM(E17:E20)</f>
        <v>9808000</v>
      </c>
      <c r="F21" s="14" t="s">
        <v>12</v>
      </c>
      <c r="G21" s="6"/>
      <c r="H21" s="6"/>
      <c r="I21" s="6"/>
      <c r="J21" s="6"/>
      <c r="K21" s="6"/>
    </row>
    <row r="22" spans="1:11" ht="38.25" customHeight="1">
      <c r="A22" s="4" t="s">
        <v>9</v>
      </c>
      <c r="B22" s="6" t="s">
        <v>11</v>
      </c>
      <c r="C22" s="6" t="s">
        <v>0</v>
      </c>
      <c r="D22" s="11">
        <v>6380000</v>
      </c>
      <c r="E22" s="11">
        <v>6380000</v>
      </c>
      <c r="F22" s="14" t="s">
        <v>12</v>
      </c>
      <c r="G22" s="14" t="s">
        <v>12</v>
      </c>
      <c r="H22" s="14" t="s">
        <v>12</v>
      </c>
      <c r="I22" s="8" t="s">
        <v>23</v>
      </c>
      <c r="J22" s="6" t="s">
        <v>24</v>
      </c>
      <c r="K22" s="6"/>
    </row>
    <row r="23" spans="1:11" ht="38.25" customHeight="1">
      <c r="A23" s="4" t="s">
        <v>9</v>
      </c>
      <c r="B23" s="6" t="s">
        <v>11</v>
      </c>
      <c r="C23" s="7" t="s">
        <v>15</v>
      </c>
      <c r="D23" s="11">
        <v>715000</v>
      </c>
      <c r="E23" s="11">
        <v>715000</v>
      </c>
      <c r="F23" s="14" t="s">
        <v>12</v>
      </c>
      <c r="G23" s="14"/>
      <c r="H23" s="14"/>
      <c r="I23" s="8" t="s">
        <v>41</v>
      </c>
      <c r="J23" s="6" t="s">
        <v>62</v>
      </c>
      <c r="K23" s="6"/>
    </row>
    <row r="24" spans="1:11" ht="38.25" customHeight="1">
      <c r="A24" s="4" t="s">
        <v>9</v>
      </c>
      <c r="B24" s="6" t="s">
        <v>11</v>
      </c>
      <c r="C24" s="8" t="s">
        <v>54</v>
      </c>
      <c r="D24" s="11">
        <v>2464000</v>
      </c>
      <c r="E24" s="11">
        <v>2464000</v>
      </c>
      <c r="F24" s="14" t="s">
        <v>12</v>
      </c>
      <c r="G24" s="14" t="s">
        <v>12</v>
      </c>
      <c r="H24" s="14" t="s">
        <v>12</v>
      </c>
      <c r="I24" s="8" t="s">
        <v>55</v>
      </c>
      <c r="J24" s="6" t="s">
        <v>39</v>
      </c>
      <c r="K24" s="6"/>
    </row>
    <row r="25" spans="1:11" ht="38.25" customHeight="1">
      <c r="A25" s="4" t="s">
        <v>9</v>
      </c>
      <c r="B25" s="6" t="s">
        <v>7</v>
      </c>
      <c r="C25" s="6" t="s">
        <v>21</v>
      </c>
      <c r="D25" s="11">
        <v>252495</v>
      </c>
      <c r="E25" s="11">
        <v>249000</v>
      </c>
      <c r="F25" s="14" t="s">
        <v>12</v>
      </c>
      <c r="G25" s="11">
        <v>3495</v>
      </c>
      <c r="H25" s="11">
        <f>E25+G25</f>
        <v>252495</v>
      </c>
      <c r="I25" s="6"/>
      <c r="J25" s="6"/>
      <c r="K25" s="8" t="s">
        <v>34</v>
      </c>
    </row>
    <row r="26" spans="1:11" ht="38.25" customHeight="1">
      <c r="A26" s="4" t="s">
        <v>63</v>
      </c>
      <c r="B26" s="6"/>
      <c r="C26" s="6"/>
      <c r="D26" s="11">
        <f>SUM(D22:D25)</f>
        <v>9811495</v>
      </c>
      <c r="E26" s="11">
        <f>SUM(E22:E25)</f>
        <v>9808000</v>
      </c>
      <c r="F26" s="14" t="s">
        <v>12</v>
      </c>
      <c r="G26" s="11">
        <f>SUM(G23:G25)</f>
        <v>3495</v>
      </c>
      <c r="H26" s="11">
        <f>SUM(H23:H25)</f>
        <v>252495</v>
      </c>
      <c r="I26" s="6"/>
      <c r="J26" s="6"/>
      <c r="K26" s="6"/>
    </row>
    <row r="27" spans="1:11" ht="38.25" customHeight="1">
      <c r="A27" s="4" t="s">
        <v>59</v>
      </c>
      <c r="B27" s="6"/>
      <c r="C27" s="6"/>
      <c r="D27" s="11">
        <f>D16+D26</f>
        <v>29228102</v>
      </c>
      <c r="E27" s="11">
        <f>E16+E26</f>
        <v>29219000</v>
      </c>
      <c r="F27" s="14" t="s">
        <v>12</v>
      </c>
      <c r="G27" s="11">
        <f>G16+G26</f>
        <v>9102</v>
      </c>
      <c r="H27" s="11">
        <f>H16+H26</f>
        <v>6601102</v>
      </c>
      <c r="I27" s="6"/>
      <c r="J27" s="6"/>
      <c r="K27" s="8" t="s">
        <v>57</v>
      </c>
    </row>
    <row r="28" spans="1:11" ht="38.25" customHeight="1">
      <c r="A28" s="4" t="s">
        <v>42</v>
      </c>
      <c r="B28" s="6" t="s">
        <v>11</v>
      </c>
      <c r="C28" s="7" t="s">
        <v>15</v>
      </c>
      <c r="D28" s="11">
        <v>517000</v>
      </c>
      <c r="E28" s="11">
        <v>517000</v>
      </c>
      <c r="F28" s="14" t="s">
        <v>12</v>
      </c>
      <c r="G28" s="14"/>
      <c r="H28" s="14"/>
      <c r="I28" s="8" t="s">
        <v>41</v>
      </c>
      <c r="J28" s="6" t="s">
        <v>66</v>
      </c>
      <c r="K28" s="6"/>
    </row>
    <row r="29" spans="1:11" ht="38.25" customHeight="1">
      <c r="A29" s="4" t="s">
        <v>42</v>
      </c>
      <c r="B29" s="6" t="s">
        <v>11</v>
      </c>
      <c r="C29" s="8" t="s">
        <v>54</v>
      </c>
      <c r="D29" s="11">
        <v>8030000</v>
      </c>
      <c r="E29" s="11">
        <v>8030000</v>
      </c>
      <c r="F29" s="14" t="s">
        <v>12</v>
      </c>
      <c r="G29" s="14" t="s">
        <v>12</v>
      </c>
      <c r="H29" s="14" t="s">
        <v>12</v>
      </c>
      <c r="I29" s="8" t="s">
        <v>55</v>
      </c>
      <c r="J29" s="6" t="s">
        <v>20</v>
      </c>
      <c r="K29" s="6"/>
    </row>
    <row r="30" spans="1:11" ht="38.25" customHeight="1">
      <c r="A30" s="4" t="s">
        <v>42</v>
      </c>
      <c r="B30" s="6" t="s">
        <v>11</v>
      </c>
      <c r="C30" s="8" t="s">
        <v>64</v>
      </c>
      <c r="D30" s="11">
        <v>3399000</v>
      </c>
      <c r="E30" s="11">
        <v>1708000</v>
      </c>
      <c r="F30" s="14" t="s">
        <v>12</v>
      </c>
      <c r="G30" s="15">
        <v>1691000</v>
      </c>
      <c r="H30" s="14"/>
      <c r="I30" s="8" t="s">
        <v>1</v>
      </c>
      <c r="J30" s="6" t="s">
        <v>46</v>
      </c>
      <c r="K30" s="8" t="s">
        <v>65</v>
      </c>
    </row>
    <row r="31" spans="1:11" ht="38.25" customHeight="1">
      <c r="A31" s="4" t="s">
        <v>42</v>
      </c>
      <c r="B31" s="6" t="s">
        <v>7</v>
      </c>
      <c r="C31" s="6" t="s">
        <v>21</v>
      </c>
      <c r="D31" s="11">
        <v>3612</v>
      </c>
      <c r="E31" s="11"/>
      <c r="F31" s="14" t="s">
        <v>12</v>
      </c>
      <c r="G31" s="11">
        <v>3612</v>
      </c>
      <c r="H31" s="11">
        <f>E31+G31</f>
        <v>3612</v>
      </c>
      <c r="I31" s="6"/>
      <c r="J31" s="6"/>
      <c r="K31" s="8" t="s">
        <v>34</v>
      </c>
    </row>
    <row r="32" spans="1:11" ht="38.25" customHeight="1">
      <c r="A32" s="4" t="s">
        <v>30</v>
      </c>
      <c r="B32" s="6"/>
      <c r="C32" s="6"/>
      <c r="D32" s="11">
        <f>SUM(D28:D31)</f>
        <v>11949612</v>
      </c>
      <c r="E32" s="11">
        <f>D32+F32-G32</f>
        <v>9808000</v>
      </c>
      <c r="F32" s="15">
        <f>9808000-E28-E29-E30</f>
        <v>-447000</v>
      </c>
      <c r="G32" s="11">
        <f>SUM(G28:G31)</f>
        <v>1694612</v>
      </c>
      <c r="H32" s="11">
        <f>SUM(H28:H31)</f>
        <v>3612</v>
      </c>
      <c r="I32" s="6"/>
      <c r="J32" s="6"/>
      <c r="K32" s="6"/>
    </row>
    <row r="33" spans="1:11" ht="38.25" customHeight="1">
      <c r="A33" s="4" t="s">
        <v>59</v>
      </c>
      <c r="B33" s="6"/>
      <c r="C33" s="6"/>
      <c r="D33" s="11">
        <f>D27+D32+F33</f>
        <v>40730714</v>
      </c>
      <c r="E33" s="11">
        <f>E27+E32</f>
        <v>39027000</v>
      </c>
      <c r="F33" s="11">
        <f>F32</f>
        <v>-447000</v>
      </c>
      <c r="G33" s="11">
        <f>G27+G32</f>
        <v>1703714</v>
      </c>
      <c r="H33" s="11">
        <f>H27+H32</f>
        <v>6604714</v>
      </c>
      <c r="I33" s="6"/>
      <c r="J33" s="6"/>
      <c r="K33" s="8" t="s">
        <v>57</v>
      </c>
    </row>
    <row r="34" spans="1:11" ht="38.25" customHeight="1">
      <c r="A34" s="4" t="s">
        <v>68</v>
      </c>
      <c r="B34" s="6" t="s">
        <v>11</v>
      </c>
      <c r="C34" s="6" t="s">
        <v>0</v>
      </c>
      <c r="D34" s="11">
        <v>5940000</v>
      </c>
      <c r="E34" s="11">
        <v>5940000</v>
      </c>
      <c r="F34" s="14" t="s">
        <v>12</v>
      </c>
      <c r="G34" s="14"/>
      <c r="H34" s="14"/>
      <c r="I34" s="8" t="s">
        <v>23</v>
      </c>
      <c r="J34" s="6" t="s">
        <v>70</v>
      </c>
      <c r="K34" s="6"/>
    </row>
    <row r="35" spans="1:11" ht="38.25" customHeight="1">
      <c r="A35" s="4" t="s">
        <v>67</v>
      </c>
      <c r="B35" s="6" t="s">
        <v>11</v>
      </c>
      <c r="C35" s="8" t="s">
        <v>54</v>
      </c>
      <c r="D35" s="11">
        <v>2750000</v>
      </c>
      <c r="E35" s="11">
        <v>2750000</v>
      </c>
      <c r="F35" s="14" t="s">
        <v>12</v>
      </c>
      <c r="G35" s="14" t="s">
        <v>12</v>
      </c>
      <c r="H35" s="14" t="s">
        <v>12</v>
      </c>
      <c r="I35" s="8" t="s">
        <v>55</v>
      </c>
      <c r="J35" s="6" t="s">
        <v>17</v>
      </c>
      <c r="K35" s="6"/>
    </row>
    <row r="36" spans="1:11" ht="38.25" customHeight="1">
      <c r="A36" s="4" t="s">
        <v>67</v>
      </c>
      <c r="B36" s="6" t="s">
        <v>11</v>
      </c>
      <c r="C36" s="8" t="s">
        <v>64</v>
      </c>
      <c r="D36" s="11">
        <f>2640000+85856</f>
        <v>2725856</v>
      </c>
      <c r="E36" s="11">
        <f>D36-G36</f>
        <v>1086856</v>
      </c>
      <c r="F36" s="14" t="s">
        <v>12</v>
      </c>
      <c r="G36" s="15">
        <v>1639000</v>
      </c>
      <c r="H36" s="14"/>
      <c r="I36" s="8" t="s">
        <v>71</v>
      </c>
      <c r="J36" s="8" t="s">
        <v>72</v>
      </c>
      <c r="K36" s="8" t="s">
        <v>65</v>
      </c>
    </row>
    <row r="37" spans="1:11" ht="38.25" customHeight="1">
      <c r="A37" s="4" t="s">
        <v>67</v>
      </c>
      <c r="B37" s="6" t="s">
        <v>7</v>
      </c>
      <c r="C37" s="6" t="s">
        <v>21</v>
      </c>
      <c r="D37" s="11">
        <f>E37+G37</f>
        <v>1939756</v>
      </c>
      <c r="E37" s="11">
        <f>13352000-D34-D35-D36</f>
        <v>1936144</v>
      </c>
      <c r="F37" s="14" t="s">
        <v>12</v>
      </c>
      <c r="G37" s="11">
        <v>3612</v>
      </c>
      <c r="H37" s="11">
        <f>E37+G37</f>
        <v>1939756</v>
      </c>
      <c r="I37" s="6"/>
      <c r="J37" s="6"/>
      <c r="K37" s="8" t="s">
        <v>34</v>
      </c>
    </row>
    <row r="38" spans="1:11" ht="38.25" customHeight="1">
      <c r="A38" s="4" t="s">
        <v>69</v>
      </c>
      <c r="B38" s="6"/>
      <c r="C38" s="6"/>
      <c r="D38" s="11">
        <f>SUM(D34:D37)</f>
        <v>13355612</v>
      </c>
      <c r="E38" s="11">
        <f>D38+F38-G38</f>
        <v>11713000</v>
      </c>
      <c r="F38" s="15">
        <v>0</v>
      </c>
      <c r="G38" s="11">
        <f>SUM(G34:G37)</f>
        <v>1642612</v>
      </c>
      <c r="H38" s="11">
        <f>SUM(H34:H37)</f>
        <v>1939756</v>
      </c>
      <c r="I38" s="6"/>
      <c r="J38" s="6"/>
      <c r="K38" s="6"/>
    </row>
    <row r="39" spans="1:11" ht="38.25" customHeight="1">
      <c r="A39" s="4" t="s">
        <v>59</v>
      </c>
      <c r="B39" s="6"/>
      <c r="C39" s="6"/>
      <c r="D39" s="11">
        <f>D33+D38</f>
        <v>54086326</v>
      </c>
      <c r="E39" s="11">
        <f>E33+E38</f>
        <v>50740000</v>
      </c>
      <c r="F39" s="11">
        <v>0</v>
      </c>
      <c r="G39" s="11">
        <f>G33+G38</f>
        <v>3346326</v>
      </c>
      <c r="H39" s="11">
        <f>H33+H38</f>
        <v>8544470</v>
      </c>
      <c r="I39" s="6"/>
      <c r="J39" s="6"/>
      <c r="K39" s="8" t="s">
        <v>57</v>
      </c>
    </row>
  </sheetData>
  <mergeCells count="9">
    <mergeCell ref="A1:K1"/>
    <mergeCell ref="D2:G2"/>
    <mergeCell ref="A2:A3"/>
    <mergeCell ref="B2:B3"/>
    <mergeCell ref="C2:C3"/>
    <mergeCell ref="H2:H3"/>
    <mergeCell ref="I2:I3"/>
    <mergeCell ref="J2:J3"/>
    <mergeCell ref="K2:K3"/>
  </mergeCells>
  <phoneticPr fontId="1"/>
  <pageMargins left="0.38" right="0.25" top="0.33" bottom="0.36" header="0.3" footer="0.3"/>
  <pageSetup paperSize="9" scale="8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K17"/>
  <sheetViews>
    <sheetView showZeros="0" zoomScale="85" zoomScaleNormal="85" workbookViewId="0">
      <selection activeCell="F17" sqref="F17"/>
    </sheetView>
  </sheetViews>
  <sheetFormatPr defaultRowHeight="13.5"/>
  <cols>
    <col min="1" max="1" width="5.25" style="1" bestFit="1" customWidth="1"/>
    <col min="2" max="2" width="18.625" customWidth="1"/>
    <col min="3" max="3" width="21.375" style="19" customWidth="1"/>
    <col min="4" max="4" width="12.375" customWidth="1"/>
    <col min="5" max="5" width="12.75" customWidth="1"/>
    <col min="6" max="7" width="12.875" customWidth="1"/>
    <col min="8" max="8" width="14" customWidth="1"/>
    <col min="9" max="9" width="35.875" style="19" customWidth="1"/>
    <col min="10" max="10" width="18" customWidth="1"/>
    <col min="11" max="11" width="14.875" customWidth="1"/>
  </cols>
  <sheetData>
    <row r="1" spans="1:11" ht="32.25" customHeight="1">
      <c r="A1" s="2" t="s">
        <v>19</v>
      </c>
      <c r="B1" s="2"/>
      <c r="C1" s="2"/>
      <c r="D1" s="2"/>
      <c r="E1" s="2"/>
      <c r="F1" s="2"/>
      <c r="G1" s="2"/>
      <c r="H1" s="2"/>
      <c r="I1" s="2"/>
      <c r="J1" s="2"/>
      <c r="K1" s="2"/>
    </row>
    <row r="2" spans="1:11" ht="23.25" customHeight="1">
      <c r="A2" s="3" t="s">
        <v>6</v>
      </c>
      <c r="B2" s="5" t="s">
        <v>10</v>
      </c>
      <c r="C2" s="13" t="s">
        <v>8</v>
      </c>
      <c r="D2" s="9" t="s">
        <v>29</v>
      </c>
      <c r="E2" s="12"/>
      <c r="F2" s="12"/>
      <c r="G2" s="16"/>
      <c r="H2" s="13" t="s">
        <v>33</v>
      </c>
      <c r="I2" s="13" t="s">
        <v>13</v>
      </c>
      <c r="J2" s="5" t="s">
        <v>16</v>
      </c>
      <c r="K2" s="5" t="s">
        <v>14</v>
      </c>
    </row>
    <row r="3" spans="1:11" ht="57.75" customHeight="1">
      <c r="A3" s="3"/>
      <c r="B3" s="5"/>
      <c r="C3" s="13"/>
      <c r="D3" s="10"/>
      <c r="E3" s="13" t="s">
        <v>31</v>
      </c>
      <c r="F3" s="13" t="s">
        <v>32</v>
      </c>
      <c r="G3" s="13" t="s">
        <v>27</v>
      </c>
      <c r="H3" s="13"/>
      <c r="I3" s="13"/>
      <c r="J3" s="5"/>
      <c r="K3" s="5"/>
    </row>
    <row r="4" spans="1:11" ht="38.25" customHeight="1">
      <c r="A4" s="4" t="str">
        <f>Sheet1!A4</f>
        <v>Ｒ１</v>
      </c>
      <c r="B4" s="6" t="str">
        <f>Sheet1!B4</f>
        <v>森林環境基金事業費</v>
      </c>
      <c r="C4" s="8" t="str">
        <f>Sheet1!C4</f>
        <v>意向調査</v>
      </c>
      <c r="D4" s="11">
        <f>Sheet1!D4</f>
        <v>935000</v>
      </c>
      <c r="E4" s="11">
        <f>Sheet1!E4</f>
        <v>935000</v>
      </c>
      <c r="F4" s="14" t="str">
        <f>Sheet1!F4</f>
        <v>－</v>
      </c>
      <c r="G4" s="14" t="str">
        <f>Sheet1!G4</f>
        <v>－</v>
      </c>
      <c r="H4" s="14" t="str">
        <f>Sheet1!H4</f>
        <v>－</v>
      </c>
      <c r="I4" s="8" t="str">
        <f>Sheet1!I4</f>
        <v>森林の現況調査や森林経営管理法に基づく森林所有者への意向調査</v>
      </c>
      <c r="J4" s="6" t="str">
        <f>Sheet1!J4</f>
        <v>調査面積：75.0ha</v>
      </c>
      <c r="K4" s="7" t="s">
        <v>40</v>
      </c>
    </row>
    <row r="5" spans="1:11" ht="38.25" customHeight="1">
      <c r="A5" s="4" t="str">
        <f>Sheet1!A5</f>
        <v>Ｒ１</v>
      </c>
      <c r="B5" s="6" t="str">
        <f>Sheet1!B5</f>
        <v>森林環境譲与税基金</v>
      </c>
      <c r="C5" s="8" t="str">
        <f>Sheet1!C5</f>
        <v>基金積立</v>
      </c>
      <c r="D5" s="11">
        <f>Sheet1!D5</f>
        <v>2779488</v>
      </c>
      <c r="E5" s="11">
        <f>Sheet1!E5</f>
        <v>2779000</v>
      </c>
      <c r="F5" s="14" t="str">
        <f>Sheet1!F5</f>
        <v>－</v>
      </c>
      <c r="G5" s="11">
        <f>Sheet1!G5</f>
        <v>488</v>
      </c>
      <c r="H5" s="11">
        <f>Sheet1!H5</f>
        <v>2779488</v>
      </c>
      <c r="I5" s="8">
        <f>Sheet1!I5</f>
        <v>0</v>
      </c>
      <c r="J5" s="6">
        <f>Sheet1!J5</f>
        <v>0</v>
      </c>
      <c r="K5" s="22" t="str">
        <f>Sheet1!K5</f>
        <v>その他財源は運用利子</v>
      </c>
    </row>
    <row r="6" spans="1:11" ht="38.25" customHeight="1">
      <c r="A6" s="4" t="str">
        <f>Sheet1!A6</f>
        <v>Ｒ１計</v>
      </c>
      <c r="B6" s="6">
        <f>Sheet1!B6</f>
        <v>0</v>
      </c>
      <c r="C6" s="8">
        <f>Sheet1!C6</f>
        <v>0</v>
      </c>
      <c r="D6" s="11">
        <f>Sheet1!D6</f>
        <v>3714488</v>
      </c>
      <c r="E6" s="11">
        <f>Sheet1!E6</f>
        <v>3714000</v>
      </c>
      <c r="F6" s="14" t="str">
        <f>Sheet1!F6</f>
        <v>－</v>
      </c>
      <c r="G6" s="11">
        <f>Sheet1!G6</f>
        <v>488</v>
      </c>
      <c r="H6" s="11">
        <f>Sheet1!H6</f>
        <v>2779488</v>
      </c>
      <c r="I6" s="8">
        <f>Sheet1!I6</f>
        <v>0</v>
      </c>
      <c r="J6" s="6">
        <f>Sheet1!J6</f>
        <v>0</v>
      </c>
      <c r="K6" s="6">
        <f>Sheet1!K6</f>
        <v>0</v>
      </c>
    </row>
    <row r="7" spans="1:11" ht="38.25" customHeight="1">
      <c r="A7" s="4" t="str">
        <f>Sheet1!A7</f>
        <v>Ｒ２</v>
      </c>
      <c r="B7" s="6" t="str">
        <f>Sheet1!B7</f>
        <v>森林環境基金事業費</v>
      </c>
      <c r="C7" s="8" t="str">
        <f>Sheet1!C7</f>
        <v>意向調査</v>
      </c>
      <c r="D7" s="11">
        <f>Sheet1!D7</f>
        <v>2420000</v>
      </c>
      <c r="E7" s="11">
        <f>Sheet1!E7</f>
        <v>2420000</v>
      </c>
      <c r="F7" s="14" t="str">
        <f>Sheet1!F7</f>
        <v>－</v>
      </c>
      <c r="G7" s="14" t="str">
        <f>Sheet1!G7</f>
        <v>－</v>
      </c>
      <c r="H7" s="14" t="str">
        <f>Sheet1!H7</f>
        <v>－</v>
      </c>
      <c r="I7" s="8" t="str">
        <f>Sheet1!I7</f>
        <v>森林の現況調査や森林経営管理法に基づく森林所有者への意向調査</v>
      </c>
      <c r="J7" s="6" t="str">
        <f>Sheet1!J7</f>
        <v>調査面積：163.63ha</v>
      </c>
      <c r="K7" s="7" t="s">
        <v>44</v>
      </c>
    </row>
    <row r="8" spans="1:11" ht="38.25" customHeight="1">
      <c r="A8" s="4" t="str">
        <f>Sheet1!A8</f>
        <v>Ｒ２</v>
      </c>
      <c r="B8" s="6" t="str">
        <f>Sheet1!B8</f>
        <v>森林環境基金事業費</v>
      </c>
      <c r="C8" s="8" t="str">
        <f>Sheet1!C8</f>
        <v>経営管理権集積計画作成及び森林境界明確化</v>
      </c>
      <c r="D8" s="11">
        <f>Sheet1!D8</f>
        <v>2343000</v>
      </c>
      <c r="E8" s="11">
        <f>Sheet1!E8</f>
        <v>2343000</v>
      </c>
      <c r="F8" s="14" t="str">
        <f>Sheet1!F8</f>
        <v>－</v>
      </c>
      <c r="G8" s="14" t="str">
        <f>Sheet1!G8</f>
        <v>－</v>
      </c>
      <c r="H8" s="14" t="str">
        <f>Sheet1!H8</f>
        <v>－</v>
      </c>
      <c r="I8" s="8" t="str">
        <f>Sheet1!I8</f>
        <v>森林の現況調査や森林経営管理法に基づく経営管理権集積計画作成及び森林境界明確化</v>
      </c>
      <c r="J8" s="6" t="str">
        <f>Sheet1!J8</f>
        <v>作成面積：26.22ha</v>
      </c>
      <c r="K8" s="6">
        <f>Sheet1!K8</f>
        <v>0</v>
      </c>
    </row>
    <row r="9" spans="1:11" ht="38.25" customHeight="1">
      <c r="A9" s="4" t="str">
        <f>Sheet1!A9</f>
        <v>Ｒ２</v>
      </c>
      <c r="B9" s="6" t="str">
        <f>Sheet1!B9</f>
        <v>森林環境譲与税基金</v>
      </c>
      <c r="C9" s="8" t="str">
        <f>Sheet1!C9</f>
        <v>基金積立</v>
      </c>
      <c r="D9" s="11">
        <f>Sheet1!D9</f>
        <v>3130363</v>
      </c>
      <c r="E9" s="11">
        <f>Sheet1!E9</f>
        <v>3129000</v>
      </c>
      <c r="F9" s="11" t="str">
        <f>Sheet1!F9</f>
        <v>－</v>
      </c>
      <c r="G9" s="11">
        <f>Sheet1!G9</f>
        <v>1363</v>
      </c>
      <c r="H9" s="11">
        <f>Sheet1!H9</f>
        <v>3130363</v>
      </c>
      <c r="I9" s="8">
        <f>Sheet1!I9</f>
        <v>0</v>
      </c>
      <c r="J9" s="6">
        <f>Sheet1!J9</f>
        <v>0</v>
      </c>
      <c r="K9" s="22" t="str">
        <f>Sheet1!K9</f>
        <v>その他財源は運用利子</v>
      </c>
    </row>
    <row r="10" spans="1:11" ht="38.25" customHeight="1">
      <c r="A10" s="4" t="str">
        <f>Sheet1!A10</f>
        <v>Ｒ２計</v>
      </c>
      <c r="B10" s="6">
        <f>Sheet1!B10</f>
        <v>0</v>
      </c>
      <c r="C10" s="8">
        <f>Sheet1!C10</f>
        <v>0</v>
      </c>
      <c r="D10" s="11">
        <f>Sheet1!D10</f>
        <v>7893363</v>
      </c>
      <c r="E10" s="11">
        <f>Sheet1!E10</f>
        <v>7892000</v>
      </c>
      <c r="F10" s="11" t="str">
        <f>Sheet1!F10</f>
        <v>－</v>
      </c>
      <c r="G10" s="11">
        <f>Sheet1!G10</f>
        <v>1363</v>
      </c>
      <c r="H10" s="11">
        <f>Sheet1!H10</f>
        <v>3130363</v>
      </c>
      <c r="I10" s="8">
        <f>Sheet1!I10</f>
        <v>0</v>
      </c>
      <c r="J10" s="6">
        <f>Sheet1!J10</f>
        <v>0</v>
      </c>
      <c r="K10" s="6">
        <f>Sheet1!K10</f>
        <v>0</v>
      </c>
    </row>
    <row r="11" spans="1:11" ht="38.25" customHeight="1">
      <c r="A11" s="4" t="str">
        <f>Sheet1!A12</f>
        <v>Ｒ３</v>
      </c>
      <c r="B11" s="6" t="str">
        <f>Sheet1!B12</f>
        <v>森林環境基金事業費</v>
      </c>
      <c r="C11" s="8" t="str">
        <f>Sheet1!C12</f>
        <v>意向調査</v>
      </c>
      <c r="D11" s="6">
        <f>Sheet1!D12</f>
        <v>4620000</v>
      </c>
      <c r="E11" s="6">
        <f>Sheet1!E12</f>
        <v>4620000</v>
      </c>
      <c r="F11" s="6" t="str">
        <f>Sheet1!F12</f>
        <v>－</v>
      </c>
      <c r="G11" s="6" t="str">
        <f>Sheet1!G12</f>
        <v>－</v>
      </c>
      <c r="H11" s="6" t="str">
        <f>Sheet1!H12</f>
        <v>－</v>
      </c>
      <c r="I11" s="8" t="str">
        <f>Sheet1!I12</f>
        <v>森林の現況調査や森林経営管理法に基づく森林所有者への意向調査</v>
      </c>
      <c r="J11" s="6" t="str">
        <f>Sheet1!J12</f>
        <v>調査面積：353.4ha</v>
      </c>
      <c r="K11" s="8" t="s">
        <v>61</v>
      </c>
    </row>
    <row r="12" spans="1:11" ht="38.25" customHeight="1">
      <c r="A12" s="4" t="str">
        <f>Sheet1!A13</f>
        <v>Ｒ３</v>
      </c>
      <c r="B12" s="6" t="str">
        <f>Sheet1!B13</f>
        <v>森林環境基金事業費</v>
      </c>
      <c r="C12" s="8" t="str">
        <f>Sheet1!C13</f>
        <v>森林整備</v>
      </c>
      <c r="D12" s="6">
        <f>Sheet1!D13</f>
        <v>2750000</v>
      </c>
      <c r="E12" s="6">
        <f>Sheet1!E13</f>
        <v>2750000</v>
      </c>
      <c r="F12" s="6" t="str">
        <f>Sheet1!F13</f>
        <v>－</v>
      </c>
      <c r="G12" s="6" t="str">
        <f>Sheet1!G13</f>
        <v>－</v>
      </c>
      <c r="H12" s="6" t="str">
        <f>Sheet1!H13</f>
        <v>－</v>
      </c>
      <c r="I12" s="8" t="str">
        <f>Sheet1!I13</f>
        <v>森林整備
間伐（杉野屋）</v>
      </c>
      <c r="J12" s="6" t="str">
        <f>Sheet1!J13</f>
        <v>作業面積：4.57ha</v>
      </c>
      <c r="K12" s="8"/>
    </row>
    <row r="13" spans="1:11" ht="38.25" customHeight="1">
      <c r="A13" s="4" t="str">
        <f>Sheet1!A14</f>
        <v>Ｒ３</v>
      </c>
      <c r="B13" s="6" t="str">
        <f>Sheet1!B14</f>
        <v>森林環境譲与税基金</v>
      </c>
      <c r="C13" s="8" t="str">
        <f>Sheet1!C14</f>
        <v>基金積立</v>
      </c>
      <c r="D13" s="6">
        <f>Sheet1!D14</f>
        <v>438756</v>
      </c>
      <c r="E13" s="6">
        <f>Sheet1!E14</f>
        <v>435000</v>
      </c>
      <c r="F13" s="6" t="str">
        <f>Sheet1!F14</f>
        <v>－</v>
      </c>
      <c r="G13" s="6">
        <f>Sheet1!G14</f>
        <v>3756</v>
      </c>
      <c r="H13" s="6">
        <f>Sheet1!H14</f>
        <v>438756</v>
      </c>
      <c r="I13" s="8">
        <f>Sheet1!I14</f>
        <v>0</v>
      </c>
      <c r="J13" s="6">
        <f>Sheet1!J14</f>
        <v>0</v>
      </c>
      <c r="K13" s="6" t="str">
        <f>Sheet1!K14</f>
        <v>その他財源は運用利子</v>
      </c>
    </row>
    <row r="14" spans="1:11" ht="38.25" customHeight="1">
      <c r="A14" s="4" t="str">
        <f>Sheet1!A15</f>
        <v>Ｒ３計</v>
      </c>
      <c r="B14" s="6">
        <f>Sheet1!B15</f>
        <v>0</v>
      </c>
      <c r="C14" s="8">
        <f>Sheet1!C15</f>
        <v>0</v>
      </c>
      <c r="D14" s="6">
        <f>Sheet1!D15</f>
        <v>7808756</v>
      </c>
      <c r="E14" s="6">
        <f>Sheet1!E15</f>
        <v>7805000</v>
      </c>
      <c r="F14" s="6" t="str">
        <f>Sheet1!F15</f>
        <v>－</v>
      </c>
      <c r="G14" s="6">
        <f>Sheet1!G15</f>
        <v>3756</v>
      </c>
      <c r="H14" s="6">
        <f>Sheet1!H15</f>
        <v>438756</v>
      </c>
      <c r="I14" s="8">
        <f>Sheet1!I15</f>
        <v>0</v>
      </c>
      <c r="J14" s="6">
        <f>Sheet1!J15</f>
        <v>0</v>
      </c>
      <c r="K14" s="6">
        <f>Sheet1!K15</f>
        <v>0</v>
      </c>
    </row>
    <row r="15" spans="1:11" ht="38.25" customHeight="1">
      <c r="A15" s="4" t="str">
        <f>Sheet1!A16</f>
        <v>計</v>
      </c>
      <c r="B15" s="6">
        <f>Sheet1!B16</f>
        <v>0</v>
      </c>
      <c r="C15" s="8">
        <f>Sheet1!C16</f>
        <v>0</v>
      </c>
      <c r="D15" s="6">
        <f>Sheet1!D16</f>
        <v>19416607</v>
      </c>
      <c r="E15" s="6">
        <f>Sheet1!E16</f>
        <v>19411000</v>
      </c>
      <c r="F15" s="6" t="str">
        <f>Sheet1!F16</f>
        <v>－</v>
      </c>
      <c r="G15" s="6">
        <f>Sheet1!G16</f>
        <v>5607</v>
      </c>
      <c r="H15" s="6">
        <f>Sheet1!H16</f>
        <v>6348607</v>
      </c>
      <c r="I15" s="8">
        <f>Sheet1!I16</f>
        <v>0</v>
      </c>
      <c r="J15" s="6">
        <f>Sheet1!J16</f>
        <v>0</v>
      </c>
      <c r="K15" s="6" t="str">
        <f>Sheet1!K16</f>
        <v>R1～3</v>
      </c>
    </row>
    <row r="16" spans="1:11" ht="38.25" customHeight="1">
      <c r="A16" s="20"/>
      <c r="C16" s="21"/>
      <c r="I16" s="21"/>
    </row>
    <row r="17" spans="1:9" ht="38.25" customHeight="1">
      <c r="A17" s="20"/>
      <c r="C17" s="21"/>
      <c r="I17" s="21"/>
    </row>
    <row r="18" spans="1:9" ht="33.75" customHeight="1"/>
    <row r="19" spans="1:9" ht="33.75" customHeight="1"/>
    <row r="20" spans="1:9" ht="33.75" customHeight="1"/>
    <row r="21" spans="1:9" ht="33.75" customHeight="1"/>
    <row r="22" spans="1:9" ht="33.75" customHeight="1"/>
    <row r="23" spans="1:9" ht="18.75" customHeight="1"/>
    <row r="24" spans="1:9" ht="18.75" customHeight="1"/>
    <row r="25" spans="1:9" ht="18.75" customHeight="1"/>
    <row r="26" spans="1:9" ht="18.75" customHeight="1"/>
    <row r="27" spans="1:9" ht="18.75" customHeight="1"/>
    <row r="28" spans="1:9" ht="18.75" customHeight="1"/>
    <row r="29" spans="1:9" ht="18.75" customHeight="1"/>
  </sheetData>
  <mergeCells count="9">
    <mergeCell ref="A1:K1"/>
    <mergeCell ref="D2:G2"/>
    <mergeCell ref="A2:A3"/>
    <mergeCell ref="B2:B3"/>
    <mergeCell ref="C2:C3"/>
    <mergeCell ref="H2:H3"/>
    <mergeCell ref="I2:I3"/>
    <mergeCell ref="J2:J3"/>
    <mergeCell ref="K2:K3"/>
  </mergeCells>
  <phoneticPr fontId="1"/>
  <pageMargins left="0.43" right="0.25" top="0.75" bottom="0.75" header="0.3" footer="0.3"/>
  <pageSetup paperSize="9" scale="80"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8"/>
  <sheetViews>
    <sheetView topLeftCell="A16" workbookViewId="0">
      <selection activeCell="E16" sqref="E16"/>
    </sheetView>
  </sheetViews>
  <sheetFormatPr defaultRowHeight="13.5"/>
  <sheetData>
    <row r="1" spans="1:6">
      <c r="A1" t="s">
        <v>45</v>
      </c>
      <c r="B1" t="s">
        <v>47</v>
      </c>
      <c r="C1" t="s">
        <v>5</v>
      </c>
      <c r="D1" t="s">
        <v>28</v>
      </c>
      <c r="E1" t="s">
        <v>48</v>
      </c>
      <c r="F1" t="s">
        <v>43</v>
      </c>
    </row>
    <row r="2" spans="1:6">
      <c r="A2">
        <v>7146</v>
      </c>
      <c r="B2">
        <v>44</v>
      </c>
      <c r="C2">
        <v>529</v>
      </c>
      <c r="D2">
        <v>1421</v>
      </c>
      <c r="E2">
        <v>5152</v>
      </c>
      <c r="F2">
        <v>2530</v>
      </c>
    </row>
    <row r="3" spans="1:6">
      <c r="C3" t="s">
        <v>0</v>
      </c>
      <c r="D3" t="s">
        <v>53</v>
      </c>
      <c r="E3" t="s">
        <v>54</v>
      </c>
    </row>
    <row r="4" spans="1:6">
      <c r="A4" t="s">
        <v>2</v>
      </c>
      <c r="B4" t="s">
        <v>50</v>
      </c>
      <c r="C4">
        <v>75</v>
      </c>
    </row>
    <row r="5" spans="1:6">
      <c r="B5" t="s">
        <v>18</v>
      </c>
    </row>
    <row r="6" spans="1:6">
      <c r="A6" t="s">
        <v>49</v>
      </c>
    </row>
    <row r="8" spans="1:6">
      <c r="A8" t="s">
        <v>52</v>
      </c>
    </row>
  </sheetData>
  <phoneticPr fontId="1"/>
  <pageMargins left="0.7" right="0.7" top="0.75" bottom="0.75" header="0.3" footer="0.3"/>
  <pageSetup paperSize="9" fitToWidth="1" fitToHeight="1" orientation="portrait" usePrinterDefaults="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Sheet1</vt:lpstr>
      <vt:lpstr>Sheet1（裏）</vt:lpstr>
      <vt:lpstr>Sheet2</vt:lpstr>
      <vt:lpstr>Sheet3</vt:lpstr>
    </vt:vector>
  </TitlesOfParts>
  <Company>宝達志水町</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網 尚裕</dc:creator>
  <cp:lastModifiedBy>加毛 脩太</cp:lastModifiedBy>
  <cp:lastPrinted>2023-01-25T05:43:10Z</cp:lastPrinted>
  <dcterms:created xsi:type="dcterms:W3CDTF">2021-02-04T05:09:08Z</dcterms:created>
  <dcterms:modified xsi:type="dcterms:W3CDTF">2026-03-30T12:27:51Z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2026-03-30T12:27:51Z</vt:filetime>
  </property>
</Properties>
</file>