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C36" i="9"/>
  <c r="CO35" i="9"/>
  <c r="BW35" i="9"/>
  <c r="BE35" i="9"/>
  <c r="CO34" i="9"/>
  <c r="BW34" i="9"/>
  <c r="BE34"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alcChain>
</file>

<file path=xl/sharedStrings.xml><?xml version="1.0" encoding="utf-8"?>
<sst xmlns="http://schemas.openxmlformats.org/spreadsheetml/2006/main" count="965" uniqueCount="530">
  <si>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</si>
  <si>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</si>
  <si>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</si>
  <si>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</si>
  <si>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</si>
  <si>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</si>
  <si>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</si>
  <si>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</si>
  <si>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</si>
  <si>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</si>
  <si>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</si>
  <si>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</si>
  <si>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</si>
  <si>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</si>
  <si>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</si>
  <si>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</si>
  <si>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</si>
  <si>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</si>
  <si>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</si>
  <si>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</si>
  <si>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</si>
  <si>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</si>
  <si>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</si>
  <si>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</si>
  <si>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</si>
  <si>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</si>
  <si>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</si>
  <si>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</si>
  <si>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</si>
  <si>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</si>
  <si>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</si>
  <si>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</si>
  <si>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</si>
  <si>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</si>
  <si>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</si>
  <si>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</si>
  <si>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</si>
  <si>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</si>
  <si>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</si>
  <si>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</si>
  <si>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</si>
  <si>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</si>
  <si>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</si>
  <si>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</si>
  <si>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</si>
  <si>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</si>
  <si>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</si>
  <si>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</si>
  <si>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</si>
  <si>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</si>
  <si>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</si>
  <si>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</si>
  <si>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</si>
  <si>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</si>
  <si>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</si>
  <si>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</si>
  <si>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</si>
  <si>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</si>
  <si>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</si>
  <si>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</si>
  <si>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</si>
  <si>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</si>
  <si>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</si>
  <si>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</si>
  <si>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</si>
  <si>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</si>
  <si>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</si>
  <si>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</si>
  <si>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</si>
  <si>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</si>
  <si>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</si>
  <si>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</si>
  <si>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</si>
  <si>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</si>
  <si>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</si>
  <si>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</si>
  <si>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</si>
  <si>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</si>
  <si>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</si>
  <si>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</si>
  <si>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</si>
  <si>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</si>
  <si>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宝達志水町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</si>
  <si>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</si>
  <si>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</si>
  <si>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</si>
  <si>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</si>
  <si>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</si>
  <si>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</si>
  <si>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</si>
  <si>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</si>
  <si>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</si>
  <si>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</si>
  <si>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</si>
  <si>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</si>
  <si>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</si>
  <si>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</si>
  <si>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</si>
  <si>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</si>
  <si>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</si>
  <si>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</si>
  <si>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</si>
  <si>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</si>
  <si>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</si>
  <si>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</si>
  <si>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</si>
  <si>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</si>
  <si>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</si>
  <si>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</si>
  <si>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</si>
  <si>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</si>
  <si>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</si>
  <si>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</si>
  <si>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</si>
  <si>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</si>
  <si>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</si>
  <si>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</si>
  <si>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</si>
  <si>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</si>
  <si>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</si>
  <si>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</si>
  <si>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</si>
  <si>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</si>
  <si>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</si>
  <si>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</si>
  <si>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</si>
  <si>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</si>
  <si>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</si>
  <si>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</si>
  <si>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</si>
  <si>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</si>
  <si>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</si>
  <si>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</si>
  <si>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</si>
  <si>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</si>
  <si>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</si>
  <si>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</si>
  <si>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</si>
  <si>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</si>
  <si>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</si>
  <si>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</si>
  <si>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</si>
  <si>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</si>
  <si>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</si>
  <si>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</si>
  <si>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</si>
  <si>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</si>
  <si>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</si>
  <si>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</si>
  <si>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</si>
  <si>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</si>
  <si>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</si>
  <si>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</si>
  <si>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</si>
  <si>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</si>
  <si>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</si>
  <si>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</si>
  <si>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</si>
  <si>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</si>
  <si>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</si>
  <si>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</si>
  <si>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</si>
  <si>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</si>
  <si>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</si>
  <si>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</si>
  <si>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</si>
  <si>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</si>
  <si>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</si>
  <si>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</si>
  <si>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</si>
  <si>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</si>
  <si>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</si>
  <si>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</si>
  <si>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</si>
  <si>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</si>
  <si>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</si>
  <si>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</si>
  <si>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</si>
  <si>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</si>
  <si>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</si>
  <si>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</si>
  <si>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</si>
  <si>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</si>
  <si>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</si>
  <si>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</si>
  <si>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</si>
  <si>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</si>
  <si>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</si>
  <si>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</si>
  <si>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</si>
  <si>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</si>
  <si>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</si>
  <si>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</si>
  <si>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</si>
  <si>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石川県宝達志水町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</si>
  <si>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</si>
  <si>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</si>
  <si>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</si>
  <si>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</si>
  <si>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</si>
  <si>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</si>
  <si>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</si>
  <si>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</si>
  <si>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</si>
  <si>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</si>
  <si>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</si>
  <si>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</si>
  <si>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</si>
  <si>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</si>
  <si>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</si>
  <si>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</si>
  <si>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</si>
  <si>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</si>
  <si>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</si>
  <si>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</si>
  <si>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</si>
  <si>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</si>
  <si>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</si>
  <si>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</si>
  <si>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</si>
  <si>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</si>
  <si>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</si>
  <si>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</si>
  <si>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</si>
  <si>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</si>
  <si>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</si>
  <si>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</si>
  <si>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</si>
  <si>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</si>
  <si>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</si>
  <si>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</si>
  <si>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</si>
  <si>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</si>
  <si>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</si>
  <si>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</si>
  <si>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</si>
  <si>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</si>
  <si>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</si>
  <si>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</si>
  <si>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</si>
  <si>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</si>
  <si>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</si>
  <si>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</si>
  <si>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</si>
  <si>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</si>
  <si>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</si>
  <si>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</si>
  <si>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</si>
  <si>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</si>
  <si>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</si>
  <si>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</si>
  <si>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</si>
  <si>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</si>
  <si>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</si>
  <si>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</si>
  <si>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</si>
  <si>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</si>
  <si>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</si>
  <si>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</si>
  <si>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</si>
  <si>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</si>
  <si>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</si>
  <si>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</si>
  <si>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</si>
  <si>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</si>
  <si>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</si>
  <si>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</si>
  <si>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</si>
  <si>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</si>
  <si>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</si>
  <si>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</si>
  <si>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</si>
  <si>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</si>
  <si>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</si>
  <si>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</si>
  <si>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</si>
  <si>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</si>
  <si>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</si>
  <si>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</si>
  <si>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</si>
  <si>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</si>
  <si>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</si>
  <si>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</si>
  <si>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</si>
  <si>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</si>
  <si>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</si>
  <si>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</si>
  <si>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</si>
  <si>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</si>
  <si>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</si>
  <si>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</si>
  <si>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</si>
  <si>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</si>
  <si>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</si>
  <si>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</si>
  <si>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</si>
  <si>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</si>
  <si>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</si>
  <si>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</si>
  <si>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</si>
  <si>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</si>
  <si>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</si>
  <si>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</si>
  <si>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</si>
  <si>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</si>
  <si>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</si>
  <si>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</si>
  <si>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</si>
  <si>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</si>
  <si>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</si>
  <si>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</si>
  <si>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</si>
  <si>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</si>
  <si>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</si>
  <si>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</si>
  <si>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</si>
  <si>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</si>
  <si>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</si>
  <si>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</si>
  <si>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</si>
  <si>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</si>
  <si>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</si>
  <si>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</si>
  <si>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</si>
  <si>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</si>
  <si>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</si>
  <si>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</si>
  <si>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</si>
  <si>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</si>
  <si>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</si>
  <si>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</si>
  <si>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</si>
  <si>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</si>
  <si>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</si>
  <si>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</si>
  <si>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</si>
  <si>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</si>
  <si>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</si>
  <si>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</si>
  <si>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</si>
  <si>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</si>
  <si>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</si>
  <si>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</si>
  <si>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</si>
  <si>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石川県宝達志水町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</si>
  <si>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</si>
  <si>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</si>
  <si>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</si>
  <si>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</si>
  <si>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</si>
  <si>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</si>
  <si>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</si>
  <si>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</si>
  <si>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</si>
  <si>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</si>
  <si>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</si>
  <si>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</si>
  <si>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</si>
  <si>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</si>
  <si>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</si>
  <si>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</si>
  <si>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</si>
  <si>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</si>
  <si>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</si>
  <si>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</si>
  <si>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宝達志水町ケーブルテレビ事業特別会計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</si>
  <si>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</si>
  <si>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</si>
  <si>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</si>
  <si>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</si>
  <si>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</si>
  <si>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</si>
  <si>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</si>
  <si>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</si>
  <si>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</si>
  <si>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</si>
  <si>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</si>
  <si>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</si>
  <si>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</si>
  <si>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宝達志水町国民健康保険特別会計</t>
    <phoneticPr fontId="5"/>
  </si>
  <si>
    <t>宝達志水町国民健康保険直営診療所特別会計</t>
    <phoneticPr fontId="5"/>
  </si>
  <si>
    <t>宝達志水町介護保険特別会計</t>
    <phoneticPr fontId="5"/>
  </si>
  <si>
    <t>宝達志水町後期高齢者医療特別会計</t>
    <phoneticPr fontId="5"/>
  </si>
  <si>
    <t>宝達志水町水道事業会計</t>
    <phoneticPr fontId="5"/>
  </si>
  <si>
    <t>法適用企業</t>
    <phoneticPr fontId="5"/>
  </si>
  <si>
    <t>宝達志水町下水道事業会計</t>
    <phoneticPr fontId="5"/>
  </si>
  <si>
    <t>宝達志水町国民健康保険志雄病院事業会計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</si>
  <si>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</si>
  <si>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</si>
  <si>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</si>
  <si>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</si>
  <si>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</si>
  <si>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</si>
  <si>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</si>
  <si>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</si>
  <si>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</si>
  <si>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</si>
  <si>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</si>
  <si>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</si>
  <si>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</si>
  <si>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</si>
  <si>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</si>
  <si>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</si>
  <si>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</si>
  <si>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</si>
  <si>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</si>
  <si>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</si>
  <si>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</si>
  <si>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</si>
  <si>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</si>
  <si>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</si>
  <si>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</si>
  <si>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</si>
  <si>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</si>
  <si>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</si>
  <si>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</si>
  <si>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</si>
  <si>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</si>
  <si>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</si>
  <si>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</si>
  <si>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</si>
  <si>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</si>
  <si>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</si>
  <si>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</si>
  <si>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</si>
  <si>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</si>
  <si>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</si>
  <si>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</si>
  <si>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</si>
  <si>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</si>
  <si>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</si>
  <si>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</si>
  <si>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</si>
  <si>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</si>
  <si>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</si>
  <si>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</si>
  <si>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</si>
  <si>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</si>
  <si>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</si>
  <si>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</si>
  <si>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</si>
  <si>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</si>
  <si>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</si>
  <si>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</si>
  <si>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</si>
  <si>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</si>
  <si>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</si>
  <si>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</si>
  <si>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</si>
  <si>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</si>
  <si>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</si>
  <si>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</si>
  <si>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</si>
  <si>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</si>
  <si>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</si>
  <si>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</si>
  <si>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</si>
  <si>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</si>
  <si>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</si>
  <si>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</si>
  <si>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</si>
  <si>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</si>
  <si>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</si>
  <si>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</si>
  <si>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</si>
  <si>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</si>
  <si>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</si>
  <si>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</si>
  <si>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</si>
  <si>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</si>
  <si>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</si>
  <si>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</si>
  <si>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</si>
  <si>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</si>
  <si>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</si>
  <si>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</si>
  <si>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</si>
  <si>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</si>
  <si>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</si>
  <si>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</si>
  <si>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</si>
  <si>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</si>
  <si>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</si>
  <si>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</si>
  <si>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</si>
  <si>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</si>
  <si>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</si>
  <si>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</si>
  <si>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</si>
  <si>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</si>
  <si>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</si>
  <si>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</si>
  <si>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</si>
  <si>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</si>
  <si>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</si>
  <si>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</si>
  <si>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</si>
  <si>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</si>
  <si>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</si>
  <si>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</si>
  <si>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</si>
  <si>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</si>
  <si>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</si>
  <si>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</si>
  <si>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</si>
  <si>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</si>
  <si>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</si>
  <si>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</si>
  <si>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</si>
  <si>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</si>
  <si>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</si>
  <si>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</si>
  <si>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</si>
  <si>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</si>
  <si>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</si>
  <si>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</si>
  <si>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</si>
  <si>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</si>
  <si>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</si>
  <si>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1.40</t>
  </si>
  <si>
    <t>宝達志水町国民健康保険志雄病院事業会計</t>
  </si>
  <si>
    <t>宝達志水町水道事業会計</t>
  </si>
  <si>
    <t>一般会計</t>
  </si>
  <si>
    <t>宝達志水町下水道事業会計</t>
  </si>
  <si>
    <t>宝達志水町国民健康保険特別会計</t>
  </si>
  <si>
    <t>宝達志水町国民健康保険直営診療所特別会計</t>
  </si>
  <si>
    <t>宝達志水町介護保険特別会計</t>
  </si>
  <si>
    <t>宝達志水町後期高齢者医療特別会計</t>
  </si>
  <si>
    <t>その他会計（赤字）</t>
  </si>
  <si>
    <t>その他会計（黒字）</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</si>
</sst>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81848</c:v>
                </c:pt>
                <c:pt idx="1">
                  <c:v>22809</c:v>
                </c:pt>
                <c:pt idx="2">
                  <c:v>34823</c:v>
                </c:pt>
                <c:pt idx="3">
                  <c:v>108892</c:v>
                </c:pt>
                <c:pt idx="4">
                  <c:v>220553</c:v>
                </c:pt>
              </c:numCache>
            </c:numRef>
          </c:val>
          <c:smooth val="0"/>
        </c:ser>
        <c:dLbls>
          <c:showLegendKey val="0"/>
          <c:showVal val="0"/>
          <c:showCatName val="0"/>
          <c:showSerName val="0"/>
          <c:showPercent val="0"/>
          <c:showBubbleSize val="0"/>
        </c:dLbls>
        <c:marker val="1"/>
        <c:smooth val="0"/>
        <c:axId val="146604800"/>
        <c:axId val="146606720"/>
      </c:lineChart>
      <c:catAx>
        <c:axId val="1466048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606720"/>
        <c:crosses val="autoZero"/>
        <c:auto val="1"/>
        <c:lblAlgn val="ctr"/>
        <c:lblOffset val="100"/>
        <c:tickLblSkip val="1"/>
        <c:tickMarkSkip val="1"/>
        <c:noMultiLvlLbl val="0"/>
      </c:catAx>
      <c:valAx>
        <c:axId val="14660672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604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3.69</c:v>
                </c:pt>
                <c:pt idx="1">
                  <c:v>2.35</c:v>
                </c:pt>
                <c:pt idx="2">
                  <c:v>0.91</c:v>
                </c:pt>
                <c:pt idx="3">
                  <c:v>4.2699999999999996</c:v>
                </c:pt>
                <c:pt idx="4">
                  <c:v>8.5299999999999994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9.7799999999999994</c:v>
                </c:pt>
                <c:pt idx="1">
                  <c:v>9.94</c:v>
                </c:pt>
                <c:pt idx="2">
                  <c:v>9.8699999999999992</c:v>
                </c:pt>
                <c:pt idx="3">
                  <c:v>9.56</c:v>
                </c:pt>
                <c:pt idx="4">
                  <c:v>9.89</c:v>
                </c:pt>
              </c:numCache>
            </c:numRef>
          </c:val>
        </c:ser>
        <c:dLbls>
          <c:showLegendKey val="0"/>
          <c:showVal val="0"/>
          <c:showCatName val="0"/>
          <c:showSerName val="0"/>
          <c:showPercent val="0"/>
          <c:showBubbleSize val="0"/>
        </c:dLbls>
        <c:gapWidth val="250"/>
        <c:overlap val="100"/>
        <c:axId val="147054592"/>
        <c:axId val="147056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4.26</c:v>
                </c:pt>
                <c:pt idx="1">
                  <c:v>-1.4</c:v>
                </c:pt>
                <c:pt idx="2">
                  <c:v>3.76</c:v>
                </c:pt>
                <c:pt idx="3">
                  <c:v>8.74</c:v>
                </c:pt>
                <c:pt idx="4">
                  <c:v>14.29</c:v>
                </c:pt>
              </c:numCache>
            </c:numRef>
          </c:val>
          <c:smooth val="0"/>
        </c:ser>
        <c:dLbls>
          <c:showLegendKey val="0"/>
          <c:showVal val="0"/>
          <c:showCatName val="0"/>
          <c:showSerName val="0"/>
          <c:showPercent val="0"/>
          <c:showBubbleSize val="0"/>
        </c:dLbls>
        <c:marker val="1"/>
        <c:smooth val="0"/>
        <c:axId val="147054592"/>
        <c:axId val="147056512"/>
      </c:lineChart>
      <c:catAx>
        <c:axId val="14705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7056512"/>
        <c:crosses val="autoZero"/>
        <c:auto val="1"/>
        <c:lblAlgn val="ctr"/>
        <c:lblOffset val="100"/>
        <c:tickLblSkip val="1"/>
        <c:tickMarkSkip val="1"/>
        <c:noMultiLvlLbl val="0"/>
      </c:catAx>
      <c:valAx>
        <c:axId val="147056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05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0.17</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宝達志水町後期高齢者医療特別会計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0.01</c:v>
                </c:pt>
                <c:pt idx="4">
                  <c:v>#N/A</c:v>
                </c:pt>
                <c:pt idx="5">
                  <c:v>0.02</c:v>
                </c:pt>
                <c:pt idx="6">
                  <c:v>#N/A</c:v>
                </c:pt>
                <c:pt idx="7">
                  <c:v>0.01</c:v>
                </c:pt>
                <c:pt idx="8">
                  <c:v>#N/A</c:v>
                </c:pt>
                <c:pt idx="9">
                  <c:v>0</c:v>
                </c:pt>
              </c:numCache>
            </c:numRef>
          </c:val>
        </c:ser>
        <c:ser>
          <c:idx val="3"/>
          <c:order val="3"/>
          <c:tx>
            <c:strRef>
              <c:f>データシート!$A$30</c:f>
              <c:strCache>
                <c:ptCount val="1"/>
                <c:pt idx="0">
                  <c:v>宝達志水町介護保険特別会計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0.67</c:v>
                </c:pt>
                <c:pt idx="2">
                  <c:v>#N/A</c:v>
                </c:pt>
                <c:pt idx="3">
                  <c:v>7.0000000000000007E-2</c:v>
                </c:pt>
                <c:pt idx="4">
                  <c:v>#N/A</c:v>
                </c:pt>
                <c:pt idx="5">
                  <c:v>0</c:v>
                </c:pt>
                <c:pt idx="6">
                  <c:v>#N/A</c:v>
                </c:pt>
                <c:pt idx="7">
                  <c:v>0</c:v>
                </c:pt>
                <c:pt idx="8">
                  <c:v>#N/A</c:v>
                </c:pt>
                <c:pt idx="9">
                  <c:v>0.05</c:v>
                </c:pt>
              </c:numCache>
            </c:numRef>
          </c:val>
        </c:ser>
        <c:ser>
          <c:idx val="4"/>
          <c:order val="4"/>
          <c:tx>
            <c:strRef>
              <c:f>データシート!$A$31</c:f>
              <c:strCache>
                <c:ptCount val="1"/>
                <c:pt idx="0">
                  <c:v>宝達志水町国民健康保険直営診療所特別会計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0.28000000000000003</c:v>
                </c:pt>
                <c:pt idx="2">
                  <c:v>#N/A</c:v>
                </c:pt>
                <c:pt idx="3">
                  <c:v>0.25</c:v>
                </c:pt>
                <c:pt idx="4">
                  <c:v>#N/A</c:v>
                </c:pt>
                <c:pt idx="5">
                  <c:v>0.13</c:v>
                </c:pt>
                <c:pt idx="6">
                  <c:v>#N/A</c:v>
                </c:pt>
                <c:pt idx="7">
                  <c:v>0.06</c:v>
                </c:pt>
                <c:pt idx="8">
                  <c:v>#N/A</c:v>
                </c:pt>
                <c:pt idx="9">
                  <c:v>7.0000000000000007E-2</c:v>
                </c:pt>
              </c:numCache>
            </c:numRef>
          </c:val>
        </c:ser>
        <c:ser>
          <c:idx val="5"/>
          <c:order val="5"/>
          <c:tx>
            <c:strRef>
              <c:f>データシート!$A$32</c:f>
              <c:strCache>
                <c:ptCount val="1"/>
                <c:pt idx="0">
                  <c:v>宝達志水町国民健康保険特別会計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0.16</c:v>
                </c:pt>
                <c:pt idx="4">
                  <c:v>#N/A</c:v>
                </c:pt>
                <c:pt idx="5">
                  <c:v>0.53</c:v>
                </c:pt>
                <c:pt idx="6">
                  <c:v>#N/A</c:v>
                </c:pt>
                <c:pt idx="7">
                  <c:v>0.8</c:v>
                </c:pt>
                <c:pt idx="8">
                  <c:v>#N/A</c:v>
                </c:pt>
                <c:pt idx="9">
                  <c:v>1.3</c:v>
                </c:pt>
              </c:numCache>
            </c:numRef>
          </c:val>
        </c:ser>
        <c:ser>
          <c:idx val="6"/>
          <c:order val="6"/>
          <c:tx>
            <c:strRef>
              <c:f>データシート!$A$33</c:f>
              <c:strCache>
                <c:ptCount val="1"/>
                <c:pt idx="0">
                  <c:v>宝達志水町下水道事業会計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5.34</c:v>
                </c:pt>
                <c:pt idx="2">
                  <c:v>#N/A</c:v>
                </c:pt>
                <c:pt idx="3">
                  <c:v>5.58</c:v>
                </c:pt>
                <c:pt idx="4">
                  <c:v>#N/A</c:v>
                </c:pt>
                <c:pt idx="5">
                  <c:v>4.9800000000000004</c:v>
                </c:pt>
                <c:pt idx="6">
                  <c:v>#N/A</c:v>
                </c:pt>
                <c:pt idx="7">
                  <c:v>4.13</c:v>
                </c:pt>
                <c:pt idx="8">
                  <c:v>#N/A</c:v>
                </c:pt>
                <c:pt idx="9">
                  <c:v>3.31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3.52</c:v>
                </c:pt>
                <c:pt idx="2">
                  <c:v>#N/A</c:v>
                </c:pt>
                <c:pt idx="3">
                  <c:v>2.34</c:v>
                </c:pt>
                <c:pt idx="4">
                  <c:v>#N/A</c:v>
                </c:pt>
                <c:pt idx="5">
                  <c:v>0.91</c:v>
                </c:pt>
                <c:pt idx="6">
                  <c:v>#N/A</c:v>
                </c:pt>
                <c:pt idx="7">
                  <c:v>4.26</c:v>
                </c:pt>
                <c:pt idx="8">
                  <c:v>#N/A</c:v>
                </c:pt>
                <c:pt idx="9">
                  <c:v>8.52</c:v>
                </c:pt>
              </c:numCache>
            </c:numRef>
          </c:val>
        </c:ser>
        <c:ser>
          <c:idx val="8"/>
          <c:order val="8"/>
          <c:tx>
            <c:strRef>
              <c:f>データシート!$A$35</c:f>
              <c:strCache>
                <c:ptCount val="1"/>
                <c:pt idx="0">
                  <c:v>宝達志水町水道事業会計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9.69</c:v>
                </c:pt>
                <c:pt idx="2">
                  <c:v>#N/A</c:v>
                </c:pt>
                <c:pt idx="3">
                  <c:v>11.25</c:v>
                </c:pt>
                <c:pt idx="4">
                  <c:v>#N/A</c:v>
                </c:pt>
                <c:pt idx="5">
                  <c:v>12.31</c:v>
                </c:pt>
                <c:pt idx="6">
                  <c:v>#N/A</c:v>
                </c:pt>
                <c:pt idx="7">
                  <c:v>13.03</c:v>
                </c:pt>
                <c:pt idx="8">
                  <c:v>#N/A</c:v>
                </c:pt>
                <c:pt idx="9">
                  <c:v>14.1</c:v>
                </c:pt>
              </c:numCache>
            </c:numRef>
          </c:val>
        </c:ser>
        <c:ser>
          <c:idx val="9"/>
          <c:order val="9"/>
          <c:tx>
            <c:strRef>
              <c:f>データシート!$A$36</c:f>
              <c:strCache>
                <c:ptCount val="1"/>
                <c:pt idx="0">
                  <c:v>宝達志水町国民健康保険志雄病院事業会計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13.66</c:v>
                </c:pt>
                <c:pt idx="2">
                  <c:v>#N/A</c:v>
                </c:pt>
                <c:pt idx="3">
                  <c:v>15.09</c:v>
                </c:pt>
                <c:pt idx="4">
                  <c:v>#N/A</c:v>
                </c:pt>
                <c:pt idx="5">
                  <c:v>16.149999999999999</c:v>
                </c:pt>
                <c:pt idx="6">
                  <c:v>#N/A</c:v>
                </c:pt>
                <c:pt idx="7">
                  <c:v>16.670000000000002</c:v>
                </c:pt>
                <c:pt idx="8">
                  <c:v>#N/A</c:v>
                </c:pt>
                <c:pt idx="9">
                  <c:v>17.489999999999998</c:v>
                </c:pt>
              </c:numCache>
            </c:numRef>
          </c:val>
        </c:ser>
        <c:dLbls>
          <c:showLegendKey val="0"/>
          <c:showVal val="0"/>
          <c:showCatName val="0"/>
          <c:showSerName val="0"/>
          <c:showPercent val="0"/>
          <c:showBubbleSize val="0"/>
        </c:dLbls>
        <c:gapWidth val="150"/>
        <c:overlap val="100"/>
        <c:axId val="146147584"/>
        <c:axId val="146173952"/>
      </c:barChart>
      <c:catAx>
        <c:axId val="14614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173952"/>
        <c:crosses val="autoZero"/>
        <c:auto val="1"/>
        <c:lblAlgn val="ctr"/>
        <c:lblOffset val="100"/>
        <c:tickLblSkip val="1"/>
        <c:tickMarkSkip val="1"/>
        <c:noMultiLvlLbl val="0"/>
      </c:catAx>
      <c:valAx>
        <c:axId val="146173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147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1217</c:v>
                </c:pt>
                <c:pt idx="5">
                  <c:v>1242</c:v>
                </c:pt>
                <c:pt idx="8">
                  <c:v>1319</c:v>
                </c:pt>
                <c:pt idx="11">
                  <c:v>1339</c:v>
                </c:pt>
                <c:pt idx="14">
                  <c:v>1324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c:v>
                </c:pt>
                <c:pt idx="3">
                  <c:v>11</c:v>
                </c:pt>
                <c:pt idx="6">
                  <c:v>10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127</c:v>
                </c:pt>
                <c:pt idx="3">
                  <c:v>129</c:v>
                </c:pt>
                <c:pt idx="6">
                  <c:v>127</c:v>
                </c:pt>
                <c:pt idx="9">
                  <c:v>118</c:v>
                </c:pt>
                <c:pt idx="12">
                  <c:v>119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563</c:v>
                </c:pt>
                <c:pt idx="3">
                  <c:v>523</c:v>
                </c:pt>
                <c:pt idx="6">
                  <c:v>478</c:v>
                </c:pt>
                <c:pt idx="9">
                  <c:v>449</c:v>
                </c:pt>
                <c:pt idx="12">
                  <c:v>438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1426</c:v>
                </c:pt>
                <c:pt idx="3">
                  <c:v>1441</c:v>
                </c:pt>
                <c:pt idx="6">
                  <c:v>1518</c:v>
                </c:pt>
                <c:pt idx="9">
                  <c:v>1465</c:v>
                </c:pt>
                <c:pt idx="12">
                  <c:v>1402</c:v>
                </c:pt>
              </c:numCache>
            </c:numRef>
          </c:val>
        </c:ser>
        <c:dLbls>
          <c:showLegendKey val="0"/>
          <c:showVal val="0"/>
          <c:showCatName val="0"/>
          <c:showSerName val="0"/>
          <c:showPercent val="0"/>
          <c:showBubbleSize val="0"/>
        </c:dLbls>
        <c:gapWidth val="100"/>
        <c:overlap val="100"/>
        <c:axId val="147310080"/>
        <c:axId val="147312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910</c:v>
                </c:pt>
                <c:pt idx="2">
                  <c:v>#N/A</c:v>
                </c:pt>
                <c:pt idx="3">
                  <c:v>#N/A</c:v>
                </c:pt>
                <c:pt idx="4">
                  <c:v>862</c:v>
                </c:pt>
                <c:pt idx="5">
                  <c:v>#N/A</c:v>
                </c:pt>
                <c:pt idx="6">
                  <c:v>#N/A</c:v>
                </c:pt>
                <c:pt idx="7">
                  <c:v>814</c:v>
                </c:pt>
                <c:pt idx="8">
                  <c:v>#N/A</c:v>
                </c:pt>
                <c:pt idx="9">
                  <c:v>#N/A</c:v>
                </c:pt>
                <c:pt idx="10">
                  <c:v>693</c:v>
                </c:pt>
                <c:pt idx="11">
                  <c:v>#N/A</c:v>
                </c:pt>
                <c:pt idx="12">
                  <c:v>#N/A</c:v>
                </c:pt>
                <c:pt idx="13">
                  <c:v>635</c:v>
                </c:pt>
                <c:pt idx="14">
                  <c:v>#N/A</c:v>
                </c:pt>
              </c:numCache>
            </c:numRef>
          </c:val>
          <c:smooth val="0"/>
        </c:ser>
        <c:dLbls>
          <c:showLegendKey val="0"/>
          <c:showVal val="0"/>
          <c:showCatName val="0"/>
          <c:showSerName val="0"/>
          <c:showPercent val="0"/>
          <c:showBubbleSize val="0"/>
        </c:dLbls>
        <c:marker val="1"/>
        <c:smooth val="0"/>
        <c:axId val="147310080"/>
        <c:axId val="147312000"/>
      </c:lineChart>
      <c:catAx>
        <c:axId val="14731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312000"/>
        <c:crosses val="autoZero"/>
        <c:auto val="1"/>
        <c:lblAlgn val="ctr"/>
        <c:lblOffset val="100"/>
        <c:tickLblSkip val="1"/>
        <c:tickMarkSkip val="1"/>
        <c:noMultiLvlLbl val="0"/>
      </c:catAx>
      <c:valAx>
        <c:axId val="147312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31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13653</c:v>
                </c:pt>
                <c:pt idx="5">
                  <c:v>13305</c:v>
                </c:pt>
                <c:pt idx="8">
                  <c:v>12732</c:v>
                </c:pt>
                <c:pt idx="11">
                  <c:v>12488</c:v>
                </c:pt>
                <c:pt idx="14">
                  <c:v>13100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546</c:v>
                </c:pt>
                <c:pt idx="5">
                  <c:v>453</c:v>
                </c:pt>
                <c:pt idx="8">
                  <c:v>365</c:v>
                </c:pt>
                <c:pt idx="11">
                  <c:v>867</c:v>
                </c:pt>
                <c:pt idx="14">
                  <c:v>817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1179</c:v>
                </c:pt>
                <c:pt idx="5">
                  <c:v>1705</c:v>
                </c:pt>
                <c:pt idx="8">
                  <c:v>1657</c:v>
                </c:pt>
                <c:pt idx="11">
                  <c:v>1829</c:v>
                </c:pt>
                <c:pt idx="14">
                  <c:v>1307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574</c:v>
                </c:pt>
                <c:pt idx="3">
                  <c:v>481</c:v>
                </c:pt>
                <c:pt idx="6">
                  <c:v>408</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1763</c:v>
                </c:pt>
                <c:pt idx="3">
                  <c:v>1782</c:v>
                </c:pt>
                <c:pt idx="6">
                  <c:v>1572</c:v>
                </c:pt>
                <c:pt idx="9">
                  <c:v>1488</c:v>
                </c:pt>
                <c:pt idx="12">
                  <c:v>1436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809</c:v>
                </c:pt>
                <c:pt idx="3">
                  <c:v>683</c:v>
                </c:pt>
                <c:pt idx="6">
                  <c:v>605</c:v>
                </c:pt>
                <c:pt idx="9">
                  <c:v>558</c:v>
                </c:pt>
                <c:pt idx="12">
                  <c:v>455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8380</c:v>
                </c:pt>
                <c:pt idx="3">
                  <c:v>8272</c:v>
                </c:pt>
                <c:pt idx="6">
                  <c:v>7513</c:v>
                </c:pt>
                <c:pt idx="9">
                  <c:v>7343</c:v>
                </c:pt>
                <c:pt idx="12">
                  <c:v>6731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35</c:v>
                </c:pt>
                <c:pt idx="3">
                  <c:v>20</c:v>
                </c:pt>
                <c:pt idx="6">
                  <c:v>10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13234</c:v>
                </c:pt>
                <c:pt idx="3">
                  <c:v>12607</c:v>
                </c:pt>
                <c:pt idx="6">
                  <c:v>11457</c:v>
                </c:pt>
                <c:pt idx="9">
                  <c:v>12307</c:v>
                </c:pt>
                <c:pt idx="12">
                  <c:v>12442</c:v>
                </c:pt>
              </c:numCache>
            </c:numRef>
          </c:val>
        </c:ser>
        <c:dLbls>
          <c:showLegendKey val="0"/>
          <c:showVal val="0"/>
          <c:showCatName val="0"/>
          <c:showSerName val="0"/>
          <c:showPercent val="0"/>
          <c:showBubbleSize val="0"/>
        </c:dLbls>
        <c:gapWidth val="100"/>
        <c:overlap val="100"/>
        <c:axId val="147090816"/>
        <c:axId val="147109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9418</c:v>
                </c:pt>
                <c:pt idx="2">
                  <c:v>#N/A</c:v>
                </c:pt>
                <c:pt idx="3">
                  <c:v>#N/A</c:v>
                </c:pt>
                <c:pt idx="4">
                  <c:v>8381</c:v>
                </c:pt>
                <c:pt idx="5">
                  <c:v>#N/A</c:v>
                </c:pt>
                <c:pt idx="6">
                  <c:v>#N/A</c:v>
                </c:pt>
                <c:pt idx="7">
                  <c:v>6812</c:v>
                </c:pt>
                <c:pt idx="8">
                  <c:v>#N/A</c:v>
                </c:pt>
                <c:pt idx="9">
                  <c:v>#N/A</c:v>
                </c:pt>
                <c:pt idx="10">
                  <c:v>6512</c:v>
                </c:pt>
                <c:pt idx="11">
                  <c:v>#N/A</c:v>
                </c:pt>
                <c:pt idx="12">
                  <c:v>#N/A</c:v>
                </c:pt>
                <c:pt idx="13">
                  <c:v>5841</c:v>
                </c:pt>
                <c:pt idx="14">
                  <c:v>#N/A</c:v>
                </c:pt>
              </c:numCache>
            </c:numRef>
          </c:val>
          <c:smooth val="0"/>
        </c:ser>
        <c:dLbls>
          <c:showLegendKey val="0"/>
          <c:showVal val="0"/>
          <c:showCatName val="0"/>
          <c:showSerName val="0"/>
          <c:showPercent val="0"/>
          <c:showBubbleSize val="0"/>
        </c:dLbls>
        <c:marker val="1"/>
        <c:smooth val="0"/>
        <c:axId val="147090816"/>
        <c:axId val="147109376"/>
      </c:lineChart>
      <c:catAx>
        <c:axId val="14709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7109376"/>
        <c:crosses val="autoZero"/>
        <c:auto val="1"/>
        <c:lblAlgn val="ctr"/>
        <c:lblOffset val="100"/>
        <c:tickLblSkip val="1"/>
        <c:tickMarkSkip val="1"/>
        <c:noMultiLvlLbl val="0"/>
      </c:catAx>
      <c:valAx>
        <c:axId val="147109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09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石川県宝達志水町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14,025
13,894
111.52
10,870,764
10,403,208
459,990
5,392,782
12,442,216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141.9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人口の減少や町内に中心となる産業がないことなどから財政基盤は弱く、類似団体平均値を下回っており、本町の数値も年々下降している。</a:t>
          </a:r>
          <a:endParaRPr lang="ja-JP" altLang="ja-JP" sz="1400">
            <a:effectLst/>
          </a:endParaRPr>
        </a:p>
        <a:p>
          <a:r>
            <a:rPr kumimoji="1" lang="ja-JP" altLang="ja-JP" sz="1100">
              <a:solidFill>
                <a:schemeClr val="dk1"/>
              </a:solidFill>
              <a:effectLst/>
              <a:latin typeface="+mn-lt"/>
              <a:ea typeface="+mn-ea"/>
              <a:cs typeface="+mn-cs"/>
            </a:rPr>
            <a:t>　このため、退職者不補充による職員数の削減や人件費カットを行うほか、各事業をゼロベースから見直すなど、行政の効率化に努めてきた。</a:t>
          </a:r>
          <a:endParaRPr lang="ja-JP" altLang="ja-JP" sz="1400">
            <a:effectLst/>
          </a:endParaRPr>
        </a:p>
        <a:p>
          <a:r>
            <a:rPr kumimoji="1" lang="ja-JP" altLang="ja-JP" sz="1100">
              <a:solidFill>
                <a:schemeClr val="dk1"/>
              </a:solidFill>
              <a:effectLst/>
              <a:latin typeface="+mn-lt"/>
              <a:ea typeface="+mn-ea"/>
              <a:cs typeface="+mn-cs"/>
            </a:rPr>
            <a:t>　今後も歳出内容の見直しを実施していく一方、歳入では税などの滞納整理によって徴収率向上を図るほか、使用料・手数料の改定</a:t>
          </a:r>
          <a:r>
            <a:rPr kumimoji="1" lang="ja-JP" altLang="en-US" sz="1100">
              <a:solidFill>
                <a:schemeClr val="dk1"/>
              </a:solidFill>
              <a:effectLst/>
              <a:latin typeface="+mn-lt"/>
              <a:ea typeface="+mn-ea"/>
              <a:cs typeface="+mn-cs"/>
            </a:rPr>
            <a:t>、公共施設の統廃合</a:t>
          </a:r>
          <a:r>
            <a:rPr kumimoji="1" lang="ja-JP" altLang="ja-JP" sz="1100">
              <a:solidFill>
                <a:schemeClr val="dk1"/>
              </a:solidFill>
              <a:effectLst/>
              <a:latin typeface="+mn-lt"/>
              <a:ea typeface="+mn-ea"/>
              <a:cs typeface="+mn-cs"/>
            </a:rPr>
            <a:t>を検討し、遊休財産の売却の推進などにより、財政の健全化、財政基盤の強化に努める。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72269</xdr:rowOff>
    </xdr:from>
    <xdr:to>
      <xdr:col>7</xdr:col>
      <xdr:colOff>152400</xdr:colOff>
      <xdr:row>43</xdr:row>
      <xdr:rowOff>83759</xdr:rowOff>
    </xdr:to>
    <xdr:cxnSp macro="">
      <xdr:nvCxnSpPr>
        <xdr:cNvPr id="68" name="直線コネクタ 67"/>
        <xdr:cNvCxnSpPr/>
      </xdr:nvCxnSpPr>
      <xdr:spPr>
        <a:xfrm>
          <a:off x="4114800" y="74446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69"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72269</xdr:rowOff>
    </xdr:to>
    <xdr:cxnSp macro="">
      <xdr:nvCxnSpPr>
        <xdr:cNvPr id="71" name="直線コネクタ 70"/>
        <xdr:cNvCxnSpPr/>
      </xdr:nvCxnSpPr>
      <xdr:spPr>
        <a:xfrm>
          <a:off x="3225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3" name="テキスト ボックス 72"/>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49288</xdr:rowOff>
    </xdr:from>
    <xdr:to>
      <xdr:col>4</xdr:col>
      <xdr:colOff>482600</xdr:colOff>
      <xdr:row>43</xdr:row>
      <xdr:rowOff>60778</xdr:rowOff>
    </xdr:to>
    <xdr:cxnSp macro="">
      <xdr:nvCxnSpPr>
        <xdr:cNvPr id="74" name="直線コネクタ 73"/>
        <xdr:cNvCxnSpPr/>
      </xdr:nvCxnSpPr>
      <xdr:spPr>
        <a:xfrm>
          <a:off x="2336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76" name="テキスト ボックス 75"/>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49288</xdr:rowOff>
    </xdr:to>
    <xdr:cxnSp macro="">
      <xdr:nvCxnSpPr>
        <xdr:cNvPr id="77" name="直線コネクタ 76"/>
        <xdr:cNvCxnSpPr/>
      </xdr:nvCxnSpPr>
      <xdr:spPr>
        <a:xfrm>
          <a:off x="1447800" y="73986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79" name="テキスト ボックス 78"/>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1" name="テキスト ボックス 80"/>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87" name="円/楕円 86"/>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5036</xdr:rowOff>
    </xdr:from>
    <xdr:ext cx="762000" cy="259045"/>
    <xdr:sp macro="" textlink="">
      <xdr:nvSpPr>
        <xdr:cNvPr id="88"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21469</xdr:rowOff>
    </xdr:from>
    <xdr:to>
      <xdr:col>6</xdr:col>
      <xdr:colOff>50800</xdr:colOff>
      <xdr:row>43</xdr:row>
      <xdr:rowOff>123069</xdr:rowOff>
    </xdr:to>
    <xdr:sp macro="" textlink="">
      <xdr:nvSpPr>
        <xdr:cNvPr id="89" name="円/楕円 88"/>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107846</xdr:rowOff>
    </xdr:from>
    <xdr:ext cx="736600" cy="259045"/>
    <xdr:sp macro="" textlink="">
      <xdr:nvSpPr>
        <xdr:cNvPr id="90" name="テキスト ボックス 89"/>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1" name="円/楕円 90"/>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2" name="テキスト ボックス 91"/>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169938</xdr:rowOff>
    </xdr:from>
    <xdr:to>
      <xdr:col>3</xdr:col>
      <xdr:colOff>330200</xdr:colOff>
      <xdr:row>43</xdr:row>
      <xdr:rowOff>100088</xdr:rowOff>
    </xdr:to>
    <xdr:sp macro="" textlink="">
      <xdr:nvSpPr>
        <xdr:cNvPr id="93" name="円/楕円 92"/>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84865</xdr:rowOff>
    </xdr:from>
    <xdr:ext cx="762000" cy="259045"/>
    <xdr:sp macro="" textlink="">
      <xdr:nvSpPr>
        <xdr:cNvPr id="94" name="テキスト ボックス 93"/>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5" name="円/楕円 94"/>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6" name="テキスト ボックス 95"/>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ysClr val="windowText" lastClr="000000"/>
              </a:solidFill>
              <a:effectLst/>
              <a:latin typeface="+mn-lt"/>
              <a:ea typeface="+mn-ea"/>
              <a:cs typeface="+mn-cs"/>
            </a:rPr>
            <a:t>　</a:t>
          </a:r>
          <a:r>
            <a:rPr kumimoji="1" lang="en-US" altLang="ja-JP" sz="1100" baseline="0">
              <a:solidFill>
                <a:sysClr val="windowText" lastClr="000000"/>
              </a:solidFill>
              <a:effectLst/>
              <a:latin typeface="+mn-lt"/>
              <a:ea typeface="+mn-ea"/>
              <a:cs typeface="+mn-cs"/>
            </a:rPr>
            <a:t>H24</a:t>
          </a:r>
          <a:r>
            <a:rPr kumimoji="1" lang="ja-JP" altLang="ja-JP" sz="1100" baseline="0">
              <a:solidFill>
                <a:sysClr val="windowText" lastClr="000000"/>
              </a:solidFill>
              <a:effectLst/>
              <a:latin typeface="+mn-lt"/>
              <a:ea typeface="+mn-ea"/>
              <a:cs typeface="+mn-cs"/>
            </a:rPr>
            <a:t>年度には、特殊事情として、退職職員の増により、歳出の経常経費である退職手当組合負担金の増により、前年度を</a:t>
          </a:r>
          <a:r>
            <a:rPr kumimoji="1" lang="en-US" altLang="ja-JP" sz="1100" baseline="0">
              <a:solidFill>
                <a:sysClr val="windowText" lastClr="000000"/>
              </a:solidFill>
              <a:effectLst/>
              <a:latin typeface="+mn-lt"/>
              <a:ea typeface="+mn-ea"/>
              <a:cs typeface="+mn-cs"/>
            </a:rPr>
            <a:t>6.2</a:t>
          </a:r>
          <a:r>
            <a:rPr kumimoji="1" lang="ja-JP" altLang="ja-JP" sz="1100" baseline="0">
              <a:solidFill>
                <a:sysClr val="windowText" lastClr="000000"/>
              </a:solidFill>
              <a:effectLst/>
              <a:latin typeface="+mn-lt"/>
              <a:ea typeface="+mn-ea"/>
              <a:cs typeface="+mn-cs"/>
            </a:rPr>
            <a:t>ポイント上回っていたが、近年は改善傾向にある。</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　しかし、依然として類似団体平均を上回っており、今後</a:t>
          </a:r>
          <a:r>
            <a:rPr kumimoji="1" lang="ja-JP" altLang="en-US" sz="1100" baseline="0">
              <a:solidFill>
                <a:sysClr val="windowText" lastClr="000000"/>
              </a:solidFill>
              <a:effectLst/>
              <a:latin typeface="+mn-lt"/>
              <a:ea typeface="+mn-ea"/>
              <a:cs typeface="+mn-cs"/>
            </a:rPr>
            <a:t>も</a:t>
          </a:r>
          <a:r>
            <a:rPr kumimoji="1" lang="ja-JP" altLang="ja-JP" sz="1100" baseline="0">
              <a:solidFill>
                <a:sysClr val="windowText" lastClr="000000"/>
              </a:solidFill>
              <a:effectLst/>
              <a:latin typeface="+mn-lt"/>
              <a:ea typeface="+mn-ea"/>
              <a:cs typeface="+mn-cs"/>
            </a:rPr>
            <a:t>、公債費が高水準での推移が見込まれるほか、高齢化による扶助費も増加が見込まれるなど、経常経費に充当される一般財源は増大傾向にある一方、合併算定替の適用期間の終了で普通交付税額が削減されるなど経常一般財源の確保は一層厳しくなる状況である。</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　事務事業の点検・見直しをより強力に推進し、経常経費の削減を図る。</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113242</xdr:rowOff>
    </xdr:from>
    <xdr:to>
      <xdr:col>7</xdr:col>
      <xdr:colOff>152400</xdr:colOff>
      <xdr:row>66</xdr:row>
      <xdr:rowOff>2117</xdr:rowOff>
    </xdr:to>
    <xdr:cxnSp macro="">
      <xdr:nvCxnSpPr>
        <xdr:cNvPr id="131" name="直線コネクタ 130"/>
        <xdr:cNvCxnSpPr/>
      </xdr:nvCxnSpPr>
      <xdr:spPr>
        <a:xfrm>
          <a:off x="4114800" y="1125749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65422</xdr:rowOff>
    </xdr:from>
    <xdr:ext cx="762000" cy="259045"/>
    <xdr:sp macro="" textlink="">
      <xdr:nvSpPr>
        <xdr:cNvPr id="132" name="財政構造の弾力性平均値テキスト"/>
        <xdr:cNvSpPr txBox="1"/>
      </xdr:nvSpPr>
      <xdr:spPr>
        <a:xfrm>
          <a:off x="5041900" y="1086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113242</xdr:rowOff>
    </xdr:from>
    <xdr:to>
      <xdr:col>6</xdr:col>
      <xdr:colOff>0</xdr:colOff>
      <xdr:row>67</xdr:row>
      <xdr:rowOff>19685</xdr:rowOff>
    </xdr:to>
    <xdr:cxnSp macro="">
      <xdr:nvCxnSpPr>
        <xdr:cNvPr id="134" name="直線コネクタ 133"/>
        <xdr:cNvCxnSpPr/>
      </xdr:nvCxnSpPr>
      <xdr:spPr>
        <a:xfrm flipV="1">
          <a:off x="3225800" y="11257492"/>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120456</xdr:rowOff>
    </xdr:from>
    <xdr:ext cx="736600" cy="259045"/>
    <xdr:sp macro="" textlink="">
      <xdr:nvSpPr>
        <xdr:cNvPr id="136" name="テキスト ボックス 135"/>
        <xdr:cNvSpPr txBox="1"/>
      </xdr:nvSpPr>
      <xdr:spPr>
        <a:xfrm>
          <a:off x="3733800" y="1075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113242</xdr:rowOff>
    </xdr:from>
    <xdr:to>
      <xdr:col>4</xdr:col>
      <xdr:colOff>482600</xdr:colOff>
      <xdr:row>67</xdr:row>
      <xdr:rowOff>19685</xdr:rowOff>
    </xdr:to>
    <xdr:cxnSp macro="">
      <xdr:nvCxnSpPr>
        <xdr:cNvPr id="137" name="直線コネクタ 136"/>
        <xdr:cNvCxnSpPr/>
      </xdr:nvCxnSpPr>
      <xdr:spPr>
        <a:xfrm>
          <a:off x="2336800" y="11257492"/>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164694</xdr:rowOff>
    </xdr:from>
    <xdr:ext cx="762000" cy="259045"/>
    <xdr:sp macro="" textlink="">
      <xdr:nvSpPr>
        <xdr:cNvPr id="139" name="テキスト ボックス 138"/>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113242</xdr:rowOff>
    </xdr:from>
    <xdr:to>
      <xdr:col>3</xdr:col>
      <xdr:colOff>279400</xdr:colOff>
      <xdr:row>66</xdr:row>
      <xdr:rowOff>14181</xdr:rowOff>
    </xdr:to>
    <xdr:cxnSp macro="">
      <xdr:nvCxnSpPr>
        <xdr:cNvPr id="140" name="直線コネクタ 139"/>
        <xdr:cNvCxnSpPr/>
      </xdr:nvCxnSpPr>
      <xdr:spPr>
        <a:xfrm flipV="1">
          <a:off x="1447800" y="11257492"/>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128498</xdr:rowOff>
    </xdr:from>
    <xdr:ext cx="762000" cy="259045"/>
    <xdr:sp macro="" textlink="">
      <xdr:nvSpPr>
        <xdr:cNvPr id="142" name="テキスト ボックス 141"/>
        <xdr:cNvSpPr txBox="1"/>
      </xdr:nvSpPr>
      <xdr:spPr>
        <a:xfrm>
          <a:off x="1955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147955</xdr:rowOff>
    </xdr:from>
    <xdr:to>
      <xdr:col>2</xdr:col>
      <xdr:colOff>127000</xdr:colOff>
      <xdr:row>64</xdr:row>
      <xdr:rowOff>78105</xdr:rowOff>
    </xdr:to>
    <xdr:sp macro="" textlink="">
      <xdr:nvSpPr>
        <xdr:cNvPr id="143" name="フローチャート : 判断 142"/>
        <xdr:cNvSpPr/>
      </xdr:nvSpPr>
      <xdr:spPr>
        <a:xfrm>
          <a:off x="1397000" y="1094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88282</xdr:rowOff>
    </xdr:from>
    <xdr:ext cx="762000" cy="259045"/>
    <xdr:sp macro="" textlink="">
      <xdr:nvSpPr>
        <xdr:cNvPr id="144" name="テキスト ボックス 143"/>
        <xdr:cNvSpPr txBox="1"/>
      </xdr:nvSpPr>
      <xdr:spPr>
        <a:xfrm>
          <a:off x="1066800" y="1071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122767</xdr:rowOff>
    </xdr:from>
    <xdr:to>
      <xdr:col>7</xdr:col>
      <xdr:colOff>203200</xdr:colOff>
      <xdr:row>66</xdr:row>
      <xdr:rowOff>52917</xdr:rowOff>
    </xdr:to>
    <xdr:sp macro="" textlink="">
      <xdr:nvSpPr>
        <xdr:cNvPr id="150" name="円/楕円 149"/>
        <xdr:cNvSpPr/>
      </xdr:nvSpPr>
      <xdr:spPr>
        <a:xfrm>
          <a:off x="49022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94844</xdr:rowOff>
    </xdr:from>
    <xdr:ext cx="762000" cy="259045"/>
    <xdr:sp macro="" textlink="">
      <xdr:nvSpPr>
        <xdr:cNvPr id="151" name="財政構造の弾力性該当値テキスト"/>
        <xdr:cNvSpPr txBox="1"/>
      </xdr:nvSpPr>
      <xdr:spPr>
        <a:xfrm>
          <a:off x="5041900" y="112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62442</xdr:rowOff>
    </xdr:from>
    <xdr:to>
      <xdr:col>6</xdr:col>
      <xdr:colOff>50800</xdr:colOff>
      <xdr:row>65</xdr:row>
      <xdr:rowOff>164042</xdr:rowOff>
    </xdr:to>
    <xdr:sp macro="" textlink="">
      <xdr:nvSpPr>
        <xdr:cNvPr id="152" name="円/楕円 151"/>
        <xdr:cNvSpPr/>
      </xdr:nvSpPr>
      <xdr:spPr>
        <a:xfrm>
          <a:off x="4064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148819</xdr:rowOff>
    </xdr:from>
    <xdr:ext cx="736600" cy="259045"/>
    <xdr:sp macro="" textlink="">
      <xdr:nvSpPr>
        <xdr:cNvPr id="153" name="テキスト ボックス 152"/>
        <xdr:cNvSpPr txBox="1"/>
      </xdr:nvSpPr>
      <xdr:spPr>
        <a:xfrm>
          <a:off x="3733800" y="1129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140335</xdr:rowOff>
    </xdr:from>
    <xdr:to>
      <xdr:col>4</xdr:col>
      <xdr:colOff>533400</xdr:colOff>
      <xdr:row>67</xdr:row>
      <xdr:rowOff>70485</xdr:rowOff>
    </xdr:to>
    <xdr:sp macro="" textlink="">
      <xdr:nvSpPr>
        <xdr:cNvPr id="154" name="円/楕円 153"/>
        <xdr:cNvSpPr/>
      </xdr:nvSpPr>
      <xdr:spPr>
        <a:xfrm>
          <a:off x="3175000" y="1145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55262</xdr:rowOff>
    </xdr:from>
    <xdr:ext cx="762000" cy="259045"/>
    <xdr:sp macro="" textlink="">
      <xdr:nvSpPr>
        <xdr:cNvPr id="155" name="テキスト ボックス 154"/>
        <xdr:cNvSpPr txBox="1"/>
      </xdr:nvSpPr>
      <xdr:spPr>
        <a:xfrm>
          <a:off x="2844800" y="1154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62442</xdr:rowOff>
    </xdr:from>
    <xdr:to>
      <xdr:col>3</xdr:col>
      <xdr:colOff>330200</xdr:colOff>
      <xdr:row>65</xdr:row>
      <xdr:rowOff>164042</xdr:rowOff>
    </xdr:to>
    <xdr:sp macro="" textlink="">
      <xdr:nvSpPr>
        <xdr:cNvPr id="156" name="円/楕円 155"/>
        <xdr:cNvSpPr/>
      </xdr:nvSpPr>
      <xdr:spPr>
        <a:xfrm>
          <a:off x="2286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148819</xdr:rowOff>
    </xdr:from>
    <xdr:ext cx="762000" cy="259045"/>
    <xdr:sp macro="" textlink="">
      <xdr:nvSpPr>
        <xdr:cNvPr id="157" name="テキスト ボックス 156"/>
        <xdr:cNvSpPr txBox="1"/>
      </xdr:nvSpPr>
      <xdr:spPr>
        <a:xfrm>
          <a:off x="1955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134831</xdr:rowOff>
    </xdr:from>
    <xdr:to>
      <xdr:col>2</xdr:col>
      <xdr:colOff>127000</xdr:colOff>
      <xdr:row>66</xdr:row>
      <xdr:rowOff>64981</xdr:rowOff>
    </xdr:to>
    <xdr:sp macro="" textlink="">
      <xdr:nvSpPr>
        <xdr:cNvPr id="158" name="円/楕円 157"/>
        <xdr:cNvSpPr/>
      </xdr:nvSpPr>
      <xdr:spPr>
        <a:xfrm>
          <a:off x="1397000" y="112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49758</xdr:rowOff>
    </xdr:from>
    <xdr:ext cx="762000" cy="259045"/>
    <xdr:sp macro="" textlink="">
      <xdr:nvSpPr>
        <xdr:cNvPr id="159" name="テキスト ボックス 158"/>
        <xdr:cNvSpPr txBox="1"/>
      </xdr:nvSpPr>
      <xdr:spPr>
        <a:xfrm>
          <a:off x="1066800" y="1136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[150,753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によって職員数、施設数が増加したため、近年は類似団体平均値を上回る状況が続いていたが、退職者の不補充や保育所をはじめとする公共施設の統廃合、役場庁舎の分庁方式の廃止に伴う庁舎の一元化など、施設維持管理経費の削減による効果もあり、類似団体平均を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今後は、少子化、人口減少が進行していくことを見据え、公共施設の統廃合をさらに推進するほか、指定管理者制度の活用による施設維持管理経費の更なる削減を図る。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171372</xdr:rowOff>
    </xdr:from>
    <xdr:to>
      <xdr:col>7</xdr:col>
      <xdr:colOff>152400</xdr:colOff>
      <xdr:row>82</xdr:row>
      <xdr:rowOff>67134</xdr:rowOff>
    </xdr:to>
    <xdr:cxnSp macro="">
      <xdr:nvCxnSpPr>
        <xdr:cNvPr id="192" name="直線コネクタ 191"/>
        <xdr:cNvCxnSpPr/>
      </xdr:nvCxnSpPr>
      <xdr:spPr>
        <a:xfrm>
          <a:off x="4114800" y="14058822"/>
          <a:ext cx="838200" cy="6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48142</xdr:rowOff>
    </xdr:from>
    <xdr:ext cx="762000" cy="259045"/>
    <xdr:sp macro="" textlink="">
      <xdr:nvSpPr>
        <xdr:cNvPr id="193" name="人件費・物件費等の状況平均値テキスト"/>
        <xdr:cNvSpPr txBox="1"/>
      </xdr:nvSpPr>
      <xdr:spPr>
        <a:xfrm>
          <a:off x="5041900" y="1410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171372</xdr:rowOff>
    </xdr:from>
    <xdr:to>
      <xdr:col>6</xdr:col>
      <xdr:colOff>0</xdr:colOff>
      <xdr:row>82</xdr:row>
      <xdr:rowOff>25471</xdr:rowOff>
    </xdr:to>
    <xdr:cxnSp macro="">
      <xdr:nvCxnSpPr>
        <xdr:cNvPr id="195" name="直線コネクタ 194"/>
        <xdr:cNvCxnSpPr/>
      </xdr:nvCxnSpPr>
      <xdr:spPr>
        <a:xfrm flipV="1">
          <a:off x="3225800" y="14058822"/>
          <a:ext cx="889000" cy="2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126528</xdr:rowOff>
    </xdr:from>
    <xdr:ext cx="736600" cy="259045"/>
    <xdr:sp macro="" textlink="">
      <xdr:nvSpPr>
        <xdr:cNvPr id="197" name="テキスト ボックス 196"/>
        <xdr:cNvSpPr txBox="1"/>
      </xdr:nvSpPr>
      <xdr:spPr>
        <a:xfrm>
          <a:off x="3733800" y="1418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25471</xdr:rowOff>
    </xdr:from>
    <xdr:to>
      <xdr:col>4</xdr:col>
      <xdr:colOff>482600</xdr:colOff>
      <xdr:row>82</xdr:row>
      <xdr:rowOff>36899</xdr:rowOff>
    </xdr:to>
    <xdr:cxnSp macro="">
      <xdr:nvCxnSpPr>
        <xdr:cNvPr id="198" name="直線コネクタ 197"/>
        <xdr:cNvCxnSpPr/>
      </xdr:nvCxnSpPr>
      <xdr:spPr>
        <a:xfrm flipV="1">
          <a:off x="2336800" y="1408437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120533</xdr:rowOff>
    </xdr:from>
    <xdr:ext cx="762000" cy="259045"/>
    <xdr:sp macro="" textlink="">
      <xdr:nvSpPr>
        <xdr:cNvPr id="200" name="テキスト ボックス 199"/>
        <xdr:cNvSpPr txBox="1"/>
      </xdr:nvSpPr>
      <xdr:spPr>
        <a:xfrm>
          <a:off x="2844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15109</xdr:rowOff>
    </xdr:from>
    <xdr:to>
      <xdr:col>3</xdr:col>
      <xdr:colOff>279400</xdr:colOff>
      <xdr:row>82</xdr:row>
      <xdr:rowOff>36899</xdr:rowOff>
    </xdr:to>
    <xdr:cxnSp macro="">
      <xdr:nvCxnSpPr>
        <xdr:cNvPr id="201" name="直線コネクタ 200"/>
        <xdr:cNvCxnSpPr/>
      </xdr:nvCxnSpPr>
      <xdr:spPr>
        <a:xfrm>
          <a:off x="1447800" y="14074009"/>
          <a:ext cx="889000" cy="2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144350</xdr:rowOff>
    </xdr:from>
    <xdr:ext cx="762000" cy="259045"/>
    <xdr:sp macro="" textlink="">
      <xdr:nvSpPr>
        <xdr:cNvPr id="203" name="テキスト ボックス 202"/>
        <xdr:cNvSpPr txBox="1"/>
      </xdr:nvSpPr>
      <xdr:spPr>
        <a:xfrm>
          <a:off x="1955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4" name="フローチャート : 判断 203"/>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29922</xdr:rowOff>
    </xdr:from>
    <xdr:ext cx="762000" cy="259045"/>
    <xdr:sp macro="" textlink="">
      <xdr:nvSpPr>
        <xdr:cNvPr id="205" name="テキスト ボックス 204"/>
        <xdr:cNvSpPr txBox="1"/>
      </xdr:nvSpPr>
      <xdr:spPr>
        <a:xfrm>
          <a:off x="1066800" y="1374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16334</xdr:rowOff>
    </xdr:from>
    <xdr:to>
      <xdr:col>7</xdr:col>
      <xdr:colOff>203200</xdr:colOff>
      <xdr:row>82</xdr:row>
      <xdr:rowOff>117934</xdr:rowOff>
    </xdr:to>
    <xdr:sp macro="" textlink="">
      <xdr:nvSpPr>
        <xdr:cNvPr id="211" name="円/楕円 210"/>
        <xdr:cNvSpPr/>
      </xdr:nvSpPr>
      <xdr:spPr>
        <a:xfrm>
          <a:off x="4902200" y="1407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32861</xdr:rowOff>
    </xdr:from>
    <xdr:ext cx="762000" cy="259045"/>
    <xdr:sp macro="" textlink="">
      <xdr:nvSpPr>
        <xdr:cNvPr id="212" name="人件費・物件費等の状況該当値テキスト"/>
        <xdr:cNvSpPr txBox="1"/>
      </xdr:nvSpPr>
      <xdr:spPr>
        <a:xfrm>
          <a:off x="5041900" y="1392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150,753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120572</xdr:rowOff>
    </xdr:from>
    <xdr:to>
      <xdr:col>6</xdr:col>
      <xdr:colOff>50800</xdr:colOff>
      <xdr:row>82</xdr:row>
      <xdr:rowOff>50722</xdr:rowOff>
    </xdr:to>
    <xdr:sp macro="" textlink="">
      <xdr:nvSpPr>
        <xdr:cNvPr id="213" name="円/楕円 212"/>
        <xdr:cNvSpPr/>
      </xdr:nvSpPr>
      <xdr:spPr>
        <a:xfrm>
          <a:off x="4064000" y="1400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60899</xdr:rowOff>
    </xdr:from>
    <xdr:ext cx="736600" cy="259045"/>
    <xdr:sp macro="" textlink="">
      <xdr:nvSpPr>
        <xdr:cNvPr id="214" name="テキスト ボックス 213"/>
        <xdr:cNvSpPr txBox="1"/>
      </xdr:nvSpPr>
      <xdr:spPr>
        <a:xfrm>
          <a:off x="3733800" y="1377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136,826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146121</xdr:rowOff>
    </xdr:from>
    <xdr:to>
      <xdr:col>4</xdr:col>
      <xdr:colOff>533400</xdr:colOff>
      <xdr:row>82</xdr:row>
      <xdr:rowOff>76271</xdr:rowOff>
    </xdr:to>
    <xdr:sp macro="" textlink="">
      <xdr:nvSpPr>
        <xdr:cNvPr id="215" name="円/楕円 214"/>
        <xdr:cNvSpPr/>
      </xdr:nvSpPr>
      <xdr:spPr>
        <a:xfrm>
          <a:off x="3175000" y="1403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86448</xdr:rowOff>
    </xdr:from>
    <xdr:ext cx="762000" cy="259045"/>
    <xdr:sp macro="" textlink="">
      <xdr:nvSpPr>
        <xdr:cNvPr id="216" name="テキスト ボックス 215"/>
        <xdr:cNvSpPr txBox="1"/>
      </xdr:nvSpPr>
      <xdr:spPr>
        <a:xfrm>
          <a:off x="2844800" y="1380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142,120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157549</xdr:rowOff>
    </xdr:from>
    <xdr:to>
      <xdr:col>3</xdr:col>
      <xdr:colOff>330200</xdr:colOff>
      <xdr:row>82</xdr:row>
      <xdr:rowOff>87699</xdr:rowOff>
    </xdr:to>
    <xdr:sp macro="" textlink="">
      <xdr:nvSpPr>
        <xdr:cNvPr id="217" name="円/楕円 216"/>
        <xdr:cNvSpPr/>
      </xdr:nvSpPr>
      <xdr:spPr>
        <a:xfrm>
          <a:off x="2286000" y="1404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97876</xdr:rowOff>
    </xdr:from>
    <xdr:ext cx="762000" cy="259045"/>
    <xdr:sp macro="" textlink="">
      <xdr:nvSpPr>
        <xdr:cNvPr id="218" name="テキスト ボックス 217"/>
        <xdr:cNvSpPr txBox="1"/>
      </xdr:nvSpPr>
      <xdr:spPr>
        <a:xfrm>
          <a:off x="1955800" y="1381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144,488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135759</xdr:rowOff>
    </xdr:from>
    <xdr:to>
      <xdr:col>2</xdr:col>
      <xdr:colOff>127000</xdr:colOff>
      <xdr:row>82</xdr:row>
      <xdr:rowOff>65909</xdr:rowOff>
    </xdr:to>
    <xdr:sp macro="" textlink="">
      <xdr:nvSpPr>
        <xdr:cNvPr id="219" name="円/楕円 218"/>
        <xdr:cNvSpPr/>
      </xdr:nvSpPr>
      <xdr:spPr>
        <a:xfrm>
          <a:off x="1397000" y="1402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50686</xdr:rowOff>
    </xdr:from>
    <xdr:ext cx="762000" cy="259045"/>
    <xdr:sp macro="" textlink="">
      <xdr:nvSpPr>
        <xdr:cNvPr id="220" name="テキスト ボックス 219"/>
        <xdr:cNvSpPr txBox="1"/>
      </xdr:nvSpPr>
      <xdr:spPr>
        <a:xfrm>
          <a:off x="1066800" y="1410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類似団体では最低水準、全国町村平均との比較においても極めて低い水準にある。</a:t>
          </a:r>
          <a:endParaRPr lang="ja-JP" altLang="ja-JP" sz="1400">
            <a:effectLst/>
          </a:endParaRPr>
        </a:p>
        <a:p>
          <a:r>
            <a:rPr kumimoji="1" lang="ja-JP" altLang="ja-JP" sz="1100">
              <a:solidFill>
                <a:schemeClr val="dk1"/>
              </a:solidFill>
              <a:effectLst/>
              <a:latin typeface="+mn-lt"/>
              <a:ea typeface="+mn-ea"/>
              <a:cs typeface="+mn-cs"/>
            </a:rPr>
            <a:t>　定員の適正化を図るとともに、給与についても適正化を検討する。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130387</xdr:rowOff>
    </xdr:from>
    <xdr:to>
      <xdr:col>24</xdr:col>
      <xdr:colOff>558800</xdr:colOff>
      <xdr:row>81</xdr:row>
      <xdr:rowOff>138430</xdr:rowOff>
    </xdr:to>
    <xdr:cxnSp macro="">
      <xdr:nvCxnSpPr>
        <xdr:cNvPr id="254" name="直線コネクタ 253"/>
        <xdr:cNvCxnSpPr/>
      </xdr:nvCxnSpPr>
      <xdr:spPr>
        <a:xfrm flipV="1">
          <a:off x="16179800" y="140178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5"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138430</xdr:rowOff>
    </xdr:from>
    <xdr:to>
      <xdr:col>23</xdr:col>
      <xdr:colOff>406400</xdr:colOff>
      <xdr:row>84</xdr:row>
      <xdr:rowOff>138854</xdr:rowOff>
    </xdr:to>
    <xdr:cxnSp macro="">
      <xdr:nvCxnSpPr>
        <xdr:cNvPr id="257" name="直線コネクタ 256"/>
        <xdr:cNvCxnSpPr/>
      </xdr:nvCxnSpPr>
      <xdr:spPr>
        <a:xfrm flipV="1">
          <a:off x="15290800" y="14025880"/>
          <a:ext cx="889000" cy="5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59" name="テキスト ボックス 258"/>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130811</xdr:rowOff>
    </xdr:from>
    <xdr:to>
      <xdr:col>22</xdr:col>
      <xdr:colOff>203200</xdr:colOff>
      <xdr:row>84</xdr:row>
      <xdr:rowOff>138854</xdr:rowOff>
    </xdr:to>
    <xdr:cxnSp macro="">
      <xdr:nvCxnSpPr>
        <xdr:cNvPr id="260" name="直線コネクタ 259"/>
        <xdr:cNvCxnSpPr/>
      </xdr:nvCxnSpPr>
      <xdr:spPr>
        <a:xfrm>
          <a:off x="14401800" y="1453261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2" name="テキスト ボックス 261"/>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60537</xdr:rowOff>
    </xdr:from>
    <xdr:to>
      <xdr:col>21</xdr:col>
      <xdr:colOff>0</xdr:colOff>
      <xdr:row>84</xdr:row>
      <xdr:rowOff>130811</xdr:rowOff>
    </xdr:to>
    <xdr:cxnSp macro="">
      <xdr:nvCxnSpPr>
        <xdr:cNvPr id="263" name="直線コネクタ 262"/>
        <xdr:cNvCxnSpPr/>
      </xdr:nvCxnSpPr>
      <xdr:spPr>
        <a:xfrm>
          <a:off x="13512800" y="13776537"/>
          <a:ext cx="889000" cy="75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5" name="テキスト ボックス 264"/>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66" name="フローチャート : 判断 265"/>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155804</xdr:rowOff>
    </xdr:from>
    <xdr:ext cx="762000" cy="259045"/>
    <xdr:sp macro="" textlink="">
      <xdr:nvSpPr>
        <xdr:cNvPr id="267" name="テキスト ボックス 266"/>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79587</xdr:rowOff>
    </xdr:from>
    <xdr:to>
      <xdr:col>24</xdr:col>
      <xdr:colOff>609600</xdr:colOff>
      <xdr:row>82</xdr:row>
      <xdr:rowOff>9737</xdr:rowOff>
    </xdr:to>
    <xdr:sp macro="" textlink="">
      <xdr:nvSpPr>
        <xdr:cNvPr id="273" name="円/楕円 272"/>
        <xdr:cNvSpPr/>
      </xdr:nvSpPr>
      <xdr:spPr>
        <a:xfrm>
          <a:off x="16967200" y="139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864</xdr:rowOff>
    </xdr:from>
    <xdr:ext cx="762000" cy="259045"/>
    <xdr:sp macro="" textlink="">
      <xdr:nvSpPr>
        <xdr:cNvPr id="274" name="給与水準   （国との比較）該当値テキスト"/>
        <xdr:cNvSpPr txBox="1"/>
      </xdr:nvSpPr>
      <xdr:spPr>
        <a:xfrm>
          <a:off x="17106900" y="1388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87630</xdr:rowOff>
    </xdr:from>
    <xdr:to>
      <xdr:col>23</xdr:col>
      <xdr:colOff>457200</xdr:colOff>
      <xdr:row>82</xdr:row>
      <xdr:rowOff>17780</xdr:rowOff>
    </xdr:to>
    <xdr:sp macro="" textlink="">
      <xdr:nvSpPr>
        <xdr:cNvPr id="275" name="円/楕円 274"/>
        <xdr:cNvSpPr/>
      </xdr:nvSpPr>
      <xdr:spPr>
        <a:xfrm>
          <a:off x="16129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27957</xdr:rowOff>
    </xdr:from>
    <xdr:ext cx="736600" cy="259045"/>
    <xdr:sp macro="" textlink="">
      <xdr:nvSpPr>
        <xdr:cNvPr id="276" name="テキスト ボックス 275"/>
        <xdr:cNvSpPr txBox="1"/>
      </xdr:nvSpPr>
      <xdr:spPr>
        <a:xfrm>
          <a:off x="15798800" y="1374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88054</xdr:rowOff>
    </xdr:from>
    <xdr:to>
      <xdr:col>22</xdr:col>
      <xdr:colOff>254000</xdr:colOff>
      <xdr:row>85</xdr:row>
      <xdr:rowOff>18204</xdr:rowOff>
    </xdr:to>
    <xdr:sp macro="" textlink="">
      <xdr:nvSpPr>
        <xdr:cNvPr id="277" name="円/楕円 276"/>
        <xdr:cNvSpPr/>
      </xdr:nvSpPr>
      <xdr:spPr>
        <a:xfrm>
          <a:off x="15240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28381</xdr:rowOff>
    </xdr:from>
    <xdr:ext cx="762000" cy="259045"/>
    <xdr:sp macro="" textlink="">
      <xdr:nvSpPr>
        <xdr:cNvPr id="278" name="テキスト ボックス 277"/>
        <xdr:cNvSpPr txBox="1"/>
      </xdr:nvSpPr>
      <xdr:spPr>
        <a:xfrm>
          <a:off x="14909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80011</xdr:rowOff>
    </xdr:from>
    <xdr:to>
      <xdr:col>21</xdr:col>
      <xdr:colOff>50800</xdr:colOff>
      <xdr:row>85</xdr:row>
      <xdr:rowOff>10161</xdr:rowOff>
    </xdr:to>
    <xdr:sp macro="" textlink="">
      <xdr:nvSpPr>
        <xdr:cNvPr id="279" name="円/楕円 278"/>
        <xdr:cNvSpPr/>
      </xdr:nvSpPr>
      <xdr:spPr>
        <a:xfrm>
          <a:off x="14351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20338</xdr:rowOff>
    </xdr:from>
    <xdr:ext cx="762000" cy="259045"/>
    <xdr:sp macro="" textlink="">
      <xdr:nvSpPr>
        <xdr:cNvPr id="280" name="テキスト ボックス 279"/>
        <xdr:cNvSpPr txBox="1"/>
      </xdr:nvSpPr>
      <xdr:spPr>
        <a:xfrm>
          <a:off x="14020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9737</xdr:rowOff>
    </xdr:from>
    <xdr:to>
      <xdr:col>19</xdr:col>
      <xdr:colOff>533400</xdr:colOff>
      <xdr:row>80</xdr:row>
      <xdr:rowOff>111337</xdr:rowOff>
    </xdr:to>
    <xdr:sp macro="" textlink="">
      <xdr:nvSpPr>
        <xdr:cNvPr id="281" name="円/楕円 280"/>
        <xdr:cNvSpPr/>
      </xdr:nvSpPr>
      <xdr:spPr>
        <a:xfrm>
          <a:off x="13462000" y="1372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121514</xdr:rowOff>
    </xdr:from>
    <xdr:ext cx="762000" cy="259045"/>
    <xdr:sp macro="" textlink="">
      <xdr:nvSpPr>
        <xdr:cNvPr id="282" name="テキスト ボックス 281"/>
        <xdr:cNvSpPr txBox="1"/>
      </xdr:nvSpPr>
      <xdr:spPr>
        <a:xfrm>
          <a:off x="13131800" y="1349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合併に伴い類似団体平均を上回っていたが、</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２４年度からは、類似団体平均をやや下回る数値となった。</a:t>
          </a:r>
          <a:endParaRPr lang="ja-JP" altLang="ja-JP" sz="1400">
            <a:effectLst/>
          </a:endParaRPr>
        </a:p>
        <a:p>
          <a:r>
            <a:rPr kumimoji="1" lang="ja-JP" altLang="ja-JP" sz="1100">
              <a:solidFill>
                <a:schemeClr val="dk1"/>
              </a:solidFill>
              <a:effectLst/>
              <a:latin typeface="+mn-lt"/>
              <a:ea typeface="+mn-ea"/>
              <a:cs typeface="+mn-cs"/>
            </a:rPr>
            <a:t>　引き続き退職不補充は最小限に抑制し、定員適正化計画に基づき計画的に職員数の削減を行う予定である。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107315</xdr:rowOff>
    </xdr:from>
    <xdr:to>
      <xdr:col>24</xdr:col>
      <xdr:colOff>558800</xdr:colOff>
      <xdr:row>61</xdr:row>
      <xdr:rowOff>108280</xdr:rowOff>
    </xdr:to>
    <xdr:cxnSp macro="">
      <xdr:nvCxnSpPr>
        <xdr:cNvPr id="314" name="直線コネクタ 313"/>
        <xdr:cNvCxnSpPr/>
      </xdr:nvCxnSpPr>
      <xdr:spPr>
        <a:xfrm>
          <a:off x="16179800" y="10565765"/>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34865</xdr:rowOff>
    </xdr:from>
    <xdr:ext cx="762000" cy="259045"/>
    <xdr:sp macro="" textlink="">
      <xdr:nvSpPr>
        <xdr:cNvPr id="315" name="定員管理の状況平均値テキスト"/>
        <xdr:cNvSpPr txBox="1"/>
      </xdr:nvSpPr>
      <xdr:spPr>
        <a:xfrm>
          <a:off x="17106900" y="1049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102971</xdr:rowOff>
    </xdr:from>
    <xdr:to>
      <xdr:col>23</xdr:col>
      <xdr:colOff>406400</xdr:colOff>
      <xdr:row>61</xdr:row>
      <xdr:rowOff>107315</xdr:rowOff>
    </xdr:to>
    <xdr:cxnSp macro="">
      <xdr:nvCxnSpPr>
        <xdr:cNvPr id="317" name="直線コネクタ 316"/>
        <xdr:cNvCxnSpPr/>
      </xdr:nvCxnSpPr>
      <xdr:spPr>
        <a:xfrm>
          <a:off x="15290800" y="10561421"/>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143857</xdr:rowOff>
    </xdr:from>
    <xdr:ext cx="736600" cy="259045"/>
    <xdr:sp macro="" textlink="">
      <xdr:nvSpPr>
        <xdr:cNvPr id="319" name="テキスト ボックス 318"/>
        <xdr:cNvSpPr txBox="1"/>
      </xdr:nvSpPr>
      <xdr:spPr>
        <a:xfrm>
          <a:off x="15798800" y="1060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102971</xdr:rowOff>
    </xdr:from>
    <xdr:to>
      <xdr:col>22</xdr:col>
      <xdr:colOff>203200</xdr:colOff>
      <xdr:row>61</xdr:row>
      <xdr:rowOff>135789</xdr:rowOff>
    </xdr:to>
    <xdr:cxnSp macro="">
      <xdr:nvCxnSpPr>
        <xdr:cNvPr id="320" name="直線コネクタ 319"/>
        <xdr:cNvCxnSpPr/>
      </xdr:nvCxnSpPr>
      <xdr:spPr>
        <a:xfrm flipV="1">
          <a:off x="14401800" y="10561421"/>
          <a:ext cx="889000" cy="3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140479</xdr:rowOff>
    </xdr:from>
    <xdr:ext cx="762000" cy="259045"/>
    <xdr:sp macro="" textlink="">
      <xdr:nvSpPr>
        <xdr:cNvPr id="322" name="テキスト ボックス 321"/>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123241</xdr:rowOff>
    </xdr:from>
    <xdr:to>
      <xdr:col>21</xdr:col>
      <xdr:colOff>0</xdr:colOff>
      <xdr:row>61</xdr:row>
      <xdr:rowOff>135789</xdr:rowOff>
    </xdr:to>
    <xdr:cxnSp macro="">
      <xdr:nvCxnSpPr>
        <xdr:cNvPr id="323" name="直線コネクタ 322"/>
        <xdr:cNvCxnSpPr/>
      </xdr:nvCxnSpPr>
      <xdr:spPr>
        <a:xfrm>
          <a:off x="13512800" y="10581691"/>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5" name="テキスト ボックス 324"/>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149784</xdr:rowOff>
    </xdr:from>
    <xdr:to>
      <xdr:col>19</xdr:col>
      <xdr:colOff>533400</xdr:colOff>
      <xdr:row>61</xdr:row>
      <xdr:rowOff>79934</xdr:rowOff>
    </xdr:to>
    <xdr:sp macro="" textlink="">
      <xdr:nvSpPr>
        <xdr:cNvPr id="326" name="フローチャート : 判断 325"/>
        <xdr:cNvSpPr/>
      </xdr:nvSpPr>
      <xdr:spPr>
        <a:xfrm>
          <a:off x="13462000" y="104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90111</xdr:rowOff>
    </xdr:from>
    <xdr:ext cx="762000" cy="259045"/>
    <xdr:sp macro="" textlink="">
      <xdr:nvSpPr>
        <xdr:cNvPr id="327" name="テキスト ボックス 326"/>
        <xdr:cNvSpPr txBox="1"/>
      </xdr:nvSpPr>
      <xdr:spPr>
        <a:xfrm>
          <a:off x="13131800" y="1020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33" name="円/楕円 332"/>
        <xdr:cNvSpPr/>
      </xdr:nvSpPr>
      <xdr:spPr>
        <a:xfrm>
          <a:off x="16967200" y="1051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74007</xdr:rowOff>
    </xdr:from>
    <xdr:ext cx="762000" cy="259045"/>
    <xdr:sp macro="" textlink="">
      <xdr:nvSpPr>
        <xdr:cNvPr id="334" name="定員管理の状況該当値テキスト"/>
        <xdr:cNvSpPr txBox="1"/>
      </xdr:nvSpPr>
      <xdr:spPr>
        <a:xfrm>
          <a:off x="17106900" y="1036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56515</xdr:rowOff>
    </xdr:from>
    <xdr:to>
      <xdr:col>23</xdr:col>
      <xdr:colOff>457200</xdr:colOff>
      <xdr:row>61</xdr:row>
      <xdr:rowOff>158115</xdr:rowOff>
    </xdr:to>
    <xdr:sp macro="" textlink="">
      <xdr:nvSpPr>
        <xdr:cNvPr id="335" name="円/楕円 334"/>
        <xdr:cNvSpPr/>
      </xdr:nvSpPr>
      <xdr:spPr>
        <a:xfrm>
          <a:off x="16129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168292</xdr:rowOff>
    </xdr:from>
    <xdr:ext cx="736600" cy="259045"/>
    <xdr:sp macro="" textlink="">
      <xdr:nvSpPr>
        <xdr:cNvPr id="336" name="テキスト ボックス 335"/>
        <xdr:cNvSpPr txBox="1"/>
      </xdr:nvSpPr>
      <xdr:spPr>
        <a:xfrm>
          <a:off x="15798800" y="1028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52171</xdr:rowOff>
    </xdr:from>
    <xdr:to>
      <xdr:col>22</xdr:col>
      <xdr:colOff>254000</xdr:colOff>
      <xdr:row>61</xdr:row>
      <xdr:rowOff>153771</xdr:rowOff>
    </xdr:to>
    <xdr:sp macro="" textlink="">
      <xdr:nvSpPr>
        <xdr:cNvPr id="337" name="円/楕円 336"/>
        <xdr:cNvSpPr/>
      </xdr:nvSpPr>
      <xdr:spPr>
        <a:xfrm>
          <a:off x="15240000" y="1051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163948</xdr:rowOff>
    </xdr:from>
    <xdr:ext cx="762000" cy="259045"/>
    <xdr:sp macro="" textlink="">
      <xdr:nvSpPr>
        <xdr:cNvPr id="338" name="テキスト ボックス 337"/>
        <xdr:cNvSpPr txBox="1"/>
      </xdr:nvSpPr>
      <xdr:spPr>
        <a:xfrm>
          <a:off x="14909800" y="1027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84989</xdr:rowOff>
    </xdr:from>
    <xdr:to>
      <xdr:col>21</xdr:col>
      <xdr:colOff>50800</xdr:colOff>
      <xdr:row>62</xdr:row>
      <xdr:rowOff>15139</xdr:rowOff>
    </xdr:to>
    <xdr:sp macro="" textlink="">
      <xdr:nvSpPr>
        <xdr:cNvPr id="339" name="円/楕円 338"/>
        <xdr:cNvSpPr/>
      </xdr:nvSpPr>
      <xdr:spPr>
        <a:xfrm>
          <a:off x="14351000" y="1054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171366</xdr:rowOff>
    </xdr:from>
    <xdr:ext cx="762000" cy="259045"/>
    <xdr:sp macro="" textlink="">
      <xdr:nvSpPr>
        <xdr:cNvPr id="340" name="テキスト ボックス 339"/>
        <xdr:cNvSpPr txBox="1"/>
      </xdr:nvSpPr>
      <xdr:spPr>
        <a:xfrm>
          <a:off x="14020800" y="1062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72441</xdr:rowOff>
    </xdr:from>
    <xdr:to>
      <xdr:col>19</xdr:col>
      <xdr:colOff>533400</xdr:colOff>
      <xdr:row>62</xdr:row>
      <xdr:rowOff>2591</xdr:rowOff>
    </xdr:to>
    <xdr:sp macro="" textlink="">
      <xdr:nvSpPr>
        <xdr:cNvPr id="341" name="円/楕円 340"/>
        <xdr:cNvSpPr/>
      </xdr:nvSpPr>
      <xdr:spPr>
        <a:xfrm>
          <a:off x="13462000" y="1053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158818</xdr:rowOff>
    </xdr:from>
    <xdr:ext cx="762000" cy="259045"/>
    <xdr:sp macro="" textlink="">
      <xdr:nvSpPr>
        <xdr:cNvPr id="342" name="テキスト ボックス 341"/>
        <xdr:cNvSpPr txBox="1"/>
      </xdr:nvSpPr>
      <xdr:spPr>
        <a:xfrm>
          <a:off x="13131800" y="1061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年度から数値は改善傾向にあ</a:t>
          </a:r>
          <a:r>
            <a:rPr kumimoji="1" lang="ja-JP" altLang="en-US" sz="1100">
              <a:solidFill>
                <a:schemeClr val="dk1"/>
              </a:solidFill>
              <a:effectLst/>
              <a:latin typeface="+mn-lt"/>
              <a:ea typeface="+mn-ea"/>
              <a:cs typeface="+mn-cs"/>
            </a:rPr>
            <a:t>り、Ｈ</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決算では起債許可基準である</a:t>
          </a:r>
          <a:r>
            <a:rPr kumimoji="1" lang="en-US" altLang="ja-JP" sz="1100">
              <a:solidFill>
                <a:schemeClr val="dk1"/>
              </a:solidFill>
              <a:effectLst/>
              <a:latin typeface="+mn-lt"/>
              <a:ea typeface="+mn-ea"/>
              <a:cs typeface="+mn-cs"/>
            </a:rPr>
            <a:t>18.0</a:t>
          </a:r>
          <a:r>
            <a:rPr kumimoji="1" lang="ja-JP" altLang="en-US" sz="1100">
              <a:solidFill>
                <a:schemeClr val="dk1"/>
              </a:solidFill>
              <a:effectLst/>
              <a:latin typeface="+mn-lt"/>
              <a:ea typeface="+mn-ea"/>
              <a:cs typeface="+mn-cs"/>
            </a:rPr>
            <a:t>を下回ることができたが、</a:t>
          </a:r>
          <a:r>
            <a:rPr kumimoji="1" lang="ja-JP" altLang="ja-JP" sz="1100">
              <a:solidFill>
                <a:schemeClr val="dk1"/>
              </a:solidFill>
              <a:effectLst/>
              <a:latin typeface="+mn-lt"/>
              <a:ea typeface="+mn-ea"/>
              <a:cs typeface="+mn-cs"/>
            </a:rPr>
            <a:t>依然として類似団体平均をはるかに上回っている。</a:t>
          </a:r>
          <a:endParaRPr lang="ja-JP" altLang="ja-JP" sz="1400">
            <a:effectLst/>
          </a:endParaRPr>
        </a:p>
        <a:p>
          <a:r>
            <a:rPr kumimoji="1" lang="ja-JP" altLang="ja-JP" sz="1100">
              <a:solidFill>
                <a:schemeClr val="dk1"/>
              </a:solidFill>
              <a:effectLst/>
              <a:latin typeface="+mn-lt"/>
              <a:ea typeface="+mn-ea"/>
              <a:cs typeface="+mn-cs"/>
            </a:rPr>
            <a:t>　合併以前の旧町時代の大型施設の建設に加え、合併後は合併特例債を活用した大型事業を実施してきた結果、毎年多額の元利償還額を計上することとなった。更に、下水道事業会計、水道事業会計において発生する準元利償還金の負担が大きいことも一因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今後も地方債</a:t>
          </a:r>
          <a:r>
            <a:rPr kumimoji="1" lang="ja-JP" altLang="ja-JP" sz="1100">
              <a:solidFill>
                <a:schemeClr val="dk1"/>
              </a:solidFill>
              <a:effectLst/>
              <a:latin typeface="+mn-lt"/>
              <a:ea typeface="+mn-ea"/>
              <a:cs typeface="+mn-cs"/>
            </a:rPr>
            <a:t>の発行額の抑制や縁故債の繰上償還</a:t>
          </a:r>
          <a:r>
            <a:rPr kumimoji="1" lang="ja-JP" altLang="en-US" sz="1100">
              <a:solidFill>
                <a:schemeClr val="dk1"/>
              </a:solidFill>
              <a:effectLst/>
              <a:latin typeface="+mn-lt"/>
              <a:ea typeface="+mn-ea"/>
              <a:cs typeface="+mn-cs"/>
            </a:rPr>
            <a:t>、据置期間・金利設定等の精査、交付税算入率の高い地方債の選択</a:t>
          </a:r>
          <a:r>
            <a:rPr kumimoji="1" lang="ja-JP" altLang="ja-JP" sz="1100">
              <a:solidFill>
                <a:schemeClr val="dk1"/>
              </a:solidFill>
              <a:effectLst/>
              <a:latin typeface="+mn-lt"/>
              <a:ea typeface="+mn-ea"/>
              <a:cs typeface="+mn-cs"/>
            </a:rPr>
            <a:t>などを実施し、比率の</a:t>
          </a:r>
          <a:r>
            <a:rPr kumimoji="1" lang="ja-JP" altLang="en-US" sz="1100">
              <a:solidFill>
                <a:schemeClr val="dk1"/>
              </a:solidFill>
              <a:effectLst/>
              <a:latin typeface="+mn-lt"/>
              <a:ea typeface="+mn-ea"/>
              <a:cs typeface="+mn-cs"/>
            </a:rPr>
            <a:t>更なる</a:t>
          </a:r>
          <a:r>
            <a:rPr kumimoji="1" lang="ja-JP" altLang="ja-JP" sz="1100">
              <a:solidFill>
                <a:schemeClr val="dk1"/>
              </a:solidFill>
              <a:effectLst/>
              <a:latin typeface="+mn-lt"/>
              <a:ea typeface="+mn-ea"/>
              <a:cs typeface="+mn-cs"/>
            </a:rPr>
            <a:t>改善に努める。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76835</xdr:rowOff>
    </xdr:from>
    <xdr:to>
      <xdr:col>24</xdr:col>
      <xdr:colOff>558800</xdr:colOff>
      <xdr:row>43</xdr:row>
      <xdr:rowOff>28893</xdr:rowOff>
    </xdr:to>
    <xdr:cxnSp macro="">
      <xdr:nvCxnSpPr>
        <xdr:cNvPr id="367" name="直線コネクタ 366"/>
        <xdr:cNvCxnSpPr/>
      </xdr:nvCxnSpPr>
      <xdr:spPr>
        <a:xfrm flipV="1">
          <a:off x="17018000" y="6249035"/>
          <a:ext cx="0" cy="1152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970</xdr:rowOff>
    </xdr:from>
    <xdr:ext cx="762000" cy="259045"/>
    <xdr:sp macro="" textlink="">
      <xdr:nvSpPr>
        <xdr:cNvPr id="368" name="公債費負担の状況最小値テキスト"/>
        <xdr:cNvSpPr txBox="1"/>
      </xdr:nvSpPr>
      <xdr:spPr>
        <a:xfrm>
          <a:off x="17106900" y="737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28893</xdr:rowOff>
    </xdr:from>
    <xdr:to>
      <xdr:col>24</xdr:col>
      <xdr:colOff>647700</xdr:colOff>
      <xdr:row>43</xdr:row>
      <xdr:rowOff>28893</xdr:rowOff>
    </xdr:to>
    <xdr:cxnSp macro="">
      <xdr:nvCxnSpPr>
        <xdr:cNvPr id="369" name="直線コネクタ 368"/>
        <xdr:cNvCxnSpPr/>
      </xdr:nvCxnSpPr>
      <xdr:spPr>
        <a:xfrm>
          <a:off x="16929100" y="740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163212</xdr:rowOff>
    </xdr:from>
    <xdr:ext cx="762000" cy="259045"/>
    <xdr:sp macro="" textlink="">
      <xdr:nvSpPr>
        <xdr:cNvPr id="370" name="公債費負担の状況最大値テキスト"/>
        <xdr:cNvSpPr txBox="1"/>
      </xdr:nvSpPr>
      <xdr:spPr>
        <a:xfrm>
          <a:off x="17106900" y="599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76835</xdr:rowOff>
    </xdr:from>
    <xdr:to>
      <xdr:col>24</xdr:col>
      <xdr:colOff>647700</xdr:colOff>
      <xdr:row>36</xdr:row>
      <xdr:rowOff>76835</xdr:rowOff>
    </xdr:to>
    <xdr:cxnSp macro="">
      <xdr:nvCxnSpPr>
        <xdr:cNvPr id="371" name="直線コネクタ 370"/>
        <xdr:cNvCxnSpPr/>
      </xdr:nvCxnSpPr>
      <xdr:spPr>
        <a:xfrm>
          <a:off x="16929100" y="624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28893</xdr:rowOff>
    </xdr:from>
    <xdr:to>
      <xdr:col>24</xdr:col>
      <xdr:colOff>558800</xdr:colOff>
      <xdr:row>43</xdr:row>
      <xdr:rowOff>125413</xdr:rowOff>
    </xdr:to>
    <xdr:cxnSp macro="">
      <xdr:nvCxnSpPr>
        <xdr:cNvPr id="372" name="直線コネクタ 371"/>
        <xdr:cNvCxnSpPr/>
      </xdr:nvCxnSpPr>
      <xdr:spPr>
        <a:xfrm flipV="1">
          <a:off x="16179800" y="740124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38434</xdr:rowOff>
    </xdr:from>
    <xdr:ext cx="762000" cy="259045"/>
    <xdr:sp macro="" textlink="">
      <xdr:nvSpPr>
        <xdr:cNvPr id="373" name="公債費負担の状況平均値テキスト"/>
        <xdr:cNvSpPr txBox="1"/>
      </xdr:nvSpPr>
      <xdr:spPr>
        <a:xfrm>
          <a:off x="17106900" y="672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21907</xdr:rowOff>
    </xdr:from>
    <xdr:to>
      <xdr:col>24</xdr:col>
      <xdr:colOff>609600</xdr:colOff>
      <xdr:row>40</xdr:row>
      <xdr:rowOff>123507</xdr:rowOff>
    </xdr:to>
    <xdr:sp macro="" textlink="">
      <xdr:nvSpPr>
        <xdr:cNvPr id="374" name="フローチャート : 判断 373"/>
        <xdr:cNvSpPr/>
      </xdr:nvSpPr>
      <xdr:spPr>
        <a:xfrm>
          <a:off x="16967200" y="687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125413</xdr:rowOff>
    </xdr:from>
    <xdr:to>
      <xdr:col>23</xdr:col>
      <xdr:colOff>406400</xdr:colOff>
      <xdr:row>44</xdr:row>
      <xdr:rowOff>62547</xdr:rowOff>
    </xdr:to>
    <xdr:cxnSp macro="">
      <xdr:nvCxnSpPr>
        <xdr:cNvPr id="375" name="直線コネクタ 374"/>
        <xdr:cNvCxnSpPr/>
      </xdr:nvCxnSpPr>
      <xdr:spPr>
        <a:xfrm flipV="1">
          <a:off x="15290800" y="7497763"/>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82232</xdr:rowOff>
    </xdr:from>
    <xdr:to>
      <xdr:col>23</xdr:col>
      <xdr:colOff>457200</xdr:colOff>
      <xdr:row>41</xdr:row>
      <xdr:rowOff>12382</xdr:rowOff>
    </xdr:to>
    <xdr:sp macro="" textlink="">
      <xdr:nvSpPr>
        <xdr:cNvPr id="376" name="フローチャート : 判断 375"/>
        <xdr:cNvSpPr/>
      </xdr:nvSpPr>
      <xdr:spPr>
        <a:xfrm>
          <a:off x="16129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22559</xdr:rowOff>
    </xdr:from>
    <xdr:ext cx="736600" cy="259045"/>
    <xdr:sp macro="" textlink="">
      <xdr:nvSpPr>
        <xdr:cNvPr id="377" name="テキスト ボックス 376"/>
        <xdr:cNvSpPr txBox="1"/>
      </xdr:nvSpPr>
      <xdr:spPr>
        <a:xfrm>
          <a:off x="15798800" y="670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62547</xdr:rowOff>
    </xdr:from>
    <xdr:to>
      <xdr:col>22</xdr:col>
      <xdr:colOff>203200</xdr:colOff>
      <xdr:row>44</xdr:row>
      <xdr:rowOff>104775</xdr:rowOff>
    </xdr:to>
    <xdr:cxnSp macro="">
      <xdr:nvCxnSpPr>
        <xdr:cNvPr id="378" name="直線コネクタ 377"/>
        <xdr:cNvCxnSpPr/>
      </xdr:nvCxnSpPr>
      <xdr:spPr>
        <a:xfrm flipV="1">
          <a:off x="14401800" y="760634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130493</xdr:rowOff>
    </xdr:from>
    <xdr:to>
      <xdr:col>22</xdr:col>
      <xdr:colOff>254000</xdr:colOff>
      <xdr:row>41</xdr:row>
      <xdr:rowOff>60643</xdr:rowOff>
    </xdr:to>
    <xdr:sp macro="" textlink="">
      <xdr:nvSpPr>
        <xdr:cNvPr id="379" name="フローチャート : 判断 378"/>
        <xdr:cNvSpPr/>
      </xdr:nvSpPr>
      <xdr:spPr>
        <a:xfrm>
          <a:off x="15240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70820</xdr:rowOff>
    </xdr:from>
    <xdr:ext cx="762000" cy="259045"/>
    <xdr:sp macro="" textlink="">
      <xdr:nvSpPr>
        <xdr:cNvPr id="380" name="テキスト ボックス 379"/>
        <xdr:cNvSpPr txBox="1"/>
      </xdr:nvSpPr>
      <xdr:spPr>
        <a:xfrm>
          <a:off x="14909800" y="67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104775</xdr:rowOff>
    </xdr:from>
    <xdr:to>
      <xdr:col>21</xdr:col>
      <xdr:colOff>0</xdr:colOff>
      <xdr:row>44</xdr:row>
      <xdr:rowOff>122872</xdr:rowOff>
    </xdr:to>
    <xdr:cxnSp macro="">
      <xdr:nvCxnSpPr>
        <xdr:cNvPr id="381" name="直線コネクタ 380"/>
        <xdr:cNvCxnSpPr/>
      </xdr:nvCxnSpPr>
      <xdr:spPr>
        <a:xfrm flipV="1">
          <a:off x="13512800" y="764857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2" name="フローチャート : 判断 381"/>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83" name="テキスト ボックス 382"/>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67628</xdr:rowOff>
    </xdr:from>
    <xdr:to>
      <xdr:col>19</xdr:col>
      <xdr:colOff>533400</xdr:colOff>
      <xdr:row>41</xdr:row>
      <xdr:rowOff>169228</xdr:rowOff>
    </xdr:to>
    <xdr:sp macro="" textlink="">
      <xdr:nvSpPr>
        <xdr:cNvPr id="384" name="フローチャート : 判断 383"/>
        <xdr:cNvSpPr/>
      </xdr:nvSpPr>
      <xdr:spPr>
        <a:xfrm>
          <a:off x="13462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7955</xdr:rowOff>
    </xdr:from>
    <xdr:ext cx="762000" cy="259045"/>
    <xdr:sp macro="" textlink="">
      <xdr:nvSpPr>
        <xdr:cNvPr id="385" name="テキスト ボックス 384"/>
        <xdr:cNvSpPr txBox="1"/>
      </xdr:nvSpPr>
      <xdr:spPr>
        <a:xfrm>
          <a:off x="13131800" y="686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149543</xdr:rowOff>
    </xdr:from>
    <xdr:to>
      <xdr:col>24</xdr:col>
      <xdr:colOff>609600</xdr:colOff>
      <xdr:row>43</xdr:row>
      <xdr:rowOff>79693</xdr:rowOff>
    </xdr:to>
    <xdr:sp macro="" textlink="">
      <xdr:nvSpPr>
        <xdr:cNvPr id="391" name="円/楕円 390"/>
        <xdr:cNvSpPr/>
      </xdr:nvSpPr>
      <xdr:spPr>
        <a:xfrm>
          <a:off x="169672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45420</xdr:rowOff>
    </xdr:from>
    <xdr:ext cx="762000" cy="259045"/>
    <xdr:sp macro="" textlink="">
      <xdr:nvSpPr>
        <xdr:cNvPr id="392" name="公債費負担の状況該当値テキスト"/>
        <xdr:cNvSpPr txBox="1"/>
      </xdr:nvSpPr>
      <xdr:spPr>
        <a:xfrm>
          <a:off x="17106900" y="724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74613</xdr:rowOff>
    </xdr:from>
    <xdr:to>
      <xdr:col>23</xdr:col>
      <xdr:colOff>457200</xdr:colOff>
      <xdr:row>44</xdr:row>
      <xdr:rowOff>4763</xdr:rowOff>
    </xdr:to>
    <xdr:sp macro="" textlink="">
      <xdr:nvSpPr>
        <xdr:cNvPr id="393" name="円/楕円 392"/>
        <xdr:cNvSpPr/>
      </xdr:nvSpPr>
      <xdr:spPr>
        <a:xfrm>
          <a:off x="16129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160990</xdr:rowOff>
    </xdr:from>
    <xdr:ext cx="736600" cy="259045"/>
    <xdr:sp macro="" textlink="">
      <xdr:nvSpPr>
        <xdr:cNvPr id="394" name="テキスト ボックス 393"/>
        <xdr:cNvSpPr txBox="1"/>
      </xdr:nvSpPr>
      <xdr:spPr>
        <a:xfrm>
          <a:off x="15798800" y="75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11747</xdr:rowOff>
    </xdr:from>
    <xdr:to>
      <xdr:col>22</xdr:col>
      <xdr:colOff>254000</xdr:colOff>
      <xdr:row>44</xdr:row>
      <xdr:rowOff>113347</xdr:rowOff>
    </xdr:to>
    <xdr:sp macro="" textlink="">
      <xdr:nvSpPr>
        <xdr:cNvPr id="395" name="円/楕円 394"/>
        <xdr:cNvSpPr/>
      </xdr:nvSpPr>
      <xdr:spPr>
        <a:xfrm>
          <a:off x="15240000" y="75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98124</xdr:rowOff>
    </xdr:from>
    <xdr:ext cx="762000" cy="259045"/>
    <xdr:sp macro="" textlink="">
      <xdr:nvSpPr>
        <xdr:cNvPr id="396" name="テキスト ボックス 395"/>
        <xdr:cNvSpPr txBox="1"/>
      </xdr:nvSpPr>
      <xdr:spPr>
        <a:xfrm>
          <a:off x="14909800" y="764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53975</xdr:rowOff>
    </xdr:from>
    <xdr:to>
      <xdr:col>21</xdr:col>
      <xdr:colOff>50800</xdr:colOff>
      <xdr:row>44</xdr:row>
      <xdr:rowOff>155575</xdr:rowOff>
    </xdr:to>
    <xdr:sp macro="" textlink="">
      <xdr:nvSpPr>
        <xdr:cNvPr id="397" name="円/楕円 396"/>
        <xdr:cNvSpPr/>
      </xdr:nvSpPr>
      <xdr:spPr>
        <a:xfrm>
          <a:off x="14351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140352</xdr:rowOff>
    </xdr:from>
    <xdr:ext cx="762000" cy="259045"/>
    <xdr:sp macro="" textlink="">
      <xdr:nvSpPr>
        <xdr:cNvPr id="398" name="テキスト ボックス 397"/>
        <xdr:cNvSpPr txBox="1"/>
      </xdr:nvSpPr>
      <xdr:spPr>
        <a:xfrm>
          <a:off x="14020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72072</xdr:rowOff>
    </xdr:from>
    <xdr:to>
      <xdr:col>19</xdr:col>
      <xdr:colOff>533400</xdr:colOff>
      <xdr:row>45</xdr:row>
      <xdr:rowOff>2222</xdr:rowOff>
    </xdr:to>
    <xdr:sp macro="" textlink="">
      <xdr:nvSpPr>
        <xdr:cNvPr id="399" name="円/楕円 398"/>
        <xdr:cNvSpPr/>
      </xdr:nvSpPr>
      <xdr:spPr>
        <a:xfrm>
          <a:off x="13462000" y="761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158449</xdr:rowOff>
    </xdr:from>
    <xdr:ext cx="762000" cy="259045"/>
    <xdr:sp macro="" textlink="">
      <xdr:nvSpPr>
        <xdr:cNvPr id="400" name="テキスト ボックス 399"/>
        <xdr:cNvSpPr txBox="1"/>
      </xdr:nvSpPr>
      <xdr:spPr>
        <a:xfrm>
          <a:off x="13131800" y="770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数値は改善傾向にあるが、依然として類似団体平均をはるかに上回っている。</a:t>
          </a:r>
          <a:endParaRPr lang="ja-JP" altLang="ja-JP" sz="1400">
            <a:effectLst/>
          </a:endParaRPr>
        </a:p>
        <a:p>
          <a:r>
            <a:rPr kumimoji="1" lang="ja-JP" altLang="ja-JP" sz="1100">
              <a:solidFill>
                <a:schemeClr val="dk1"/>
              </a:solidFill>
              <a:effectLst/>
              <a:latin typeface="+mn-lt"/>
              <a:ea typeface="+mn-ea"/>
              <a:cs typeface="+mn-cs"/>
            </a:rPr>
            <a:t>　合併以前の旧町時代の大型施設の建設に加え、合併後は合併特例債を活用した大型事業を実施してきた結果、地方債現在高が多額となっていることが要因である。</a:t>
          </a:r>
          <a:endParaRPr lang="ja-JP" altLang="ja-JP" sz="1400">
            <a:effectLst/>
          </a:endParaRPr>
        </a:p>
        <a:p>
          <a:r>
            <a:rPr kumimoji="1" lang="ja-JP" altLang="ja-JP" sz="1100">
              <a:solidFill>
                <a:schemeClr val="dk1"/>
              </a:solidFill>
              <a:effectLst/>
              <a:latin typeface="+mn-lt"/>
              <a:ea typeface="+mn-ea"/>
              <a:cs typeface="+mn-cs"/>
            </a:rPr>
            <a:t>　将来への負担軽減のため、地方債発行額の抑制、繰上償還による地方債現在高の削減、</a:t>
          </a:r>
          <a:r>
            <a:rPr kumimoji="1" lang="ja-JP" altLang="en-US" sz="1100">
              <a:solidFill>
                <a:schemeClr val="dk1"/>
              </a:solidFill>
              <a:effectLst/>
              <a:latin typeface="+mn-lt"/>
              <a:ea typeface="+mn-ea"/>
              <a:cs typeface="+mn-cs"/>
            </a:rPr>
            <a:t>交付税算入率の高い地方債の選択、</a:t>
          </a:r>
          <a:r>
            <a:rPr kumimoji="1" lang="ja-JP" altLang="ja-JP" sz="1100">
              <a:solidFill>
                <a:schemeClr val="dk1"/>
              </a:solidFill>
              <a:effectLst/>
              <a:latin typeface="+mn-lt"/>
              <a:ea typeface="+mn-ea"/>
              <a:cs typeface="+mn-cs"/>
            </a:rPr>
            <a:t>充当可能基金の積立などに努める。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7" name="直線コネクタ 41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8" name="テキスト ボックス 41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1" name="直線コネクタ 42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2" name="テキスト ボックス 42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25" name="直線コネクタ 424"/>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26"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27" name="直線コネクタ 426"/>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28"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29" name="直線コネクタ 428"/>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170212</xdr:rowOff>
    </xdr:from>
    <xdr:to>
      <xdr:col>24</xdr:col>
      <xdr:colOff>558800</xdr:colOff>
      <xdr:row>20</xdr:row>
      <xdr:rowOff>49435</xdr:rowOff>
    </xdr:to>
    <xdr:cxnSp macro="">
      <xdr:nvCxnSpPr>
        <xdr:cNvPr id="430" name="直線コネクタ 429"/>
        <xdr:cNvCxnSpPr/>
      </xdr:nvCxnSpPr>
      <xdr:spPr>
        <a:xfrm flipV="1">
          <a:off x="16179800" y="3427762"/>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29228</xdr:rowOff>
    </xdr:from>
    <xdr:ext cx="762000" cy="259045"/>
    <xdr:sp macro="" textlink="">
      <xdr:nvSpPr>
        <xdr:cNvPr id="431" name="将来負担の状況平均値テキスト"/>
        <xdr:cNvSpPr txBox="1"/>
      </xdr:nvSpPr>
      <xdr:spPr>
        <a:xfrm>
          <a:off x="17106900" y="2429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2" name="フローチャート : 判断 431"/>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49435</xdr:rowOff>
    </xdr:from>
    <xdr:to>
      <xdr:col>23</xdr:col>
      <xdr:colOff>406400</xdr:colOff>
      <xdr:row>20</xdr:row>
      <xdr:rowOff>127254</xdr:rowOff>
    </xdr:to>
    <xdr:cxnSp macro="">
      <xdr:nvCxnSpPr>
        <xdr:cNvPr id="433" name="直線コネクタ 432"/>
        <xdr:cNvCxnSpPr/>
      </xdr:nvCxnSpPr>
      <xdr:spPr>
        <a:xfrm flipV="1">
          <a:off x="15290800" y="3478435"/>
          <a:ext cx="889000" cy="7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4" name="フローチャート : 判断 433"/>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35" name="テキスト ボックス 434"/>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127254</xdr:rowOff>
    </xdr:from>
    <xdr:to>
      <xdr:col>22</xdr:col>
      <xdr:colOff>203200</xdr:colOff>
      <xdr:row>22</xdr:row>
      <xdr:rowOff>921</xdr:rowOff>
    </xdr:to>
    <xdr:cxnSp macro="">
      <xdr:nvCxnSpPr>
        <xdr:cNvPr id="436" name="直線コネクタ 435"/>
        <xdr:cNvCxnSpPr/>
      </xdr:nvCxnSpPr>
      <xdr:spPr>
        <a:xfrm flipV="1">
          <a:off x="14401800" y="3556254"/>
          <a:ext cx="889000" cy="21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126555</xdr:rowOff>
    </xdr:from>
    <xdr:to>
      <xdr:col>22</xdr:col>
      <xdr:colOff>254000</xdr:colOff>
      <xdr:row>16</xdr:row>
      <xdr:rowOff>56705</xdr:rowOff>
    </xdr:to>
    <xdr:sp macro="" textlink="">
      <xdr:nvSpPr>
        <xdr:cNvPr id="437" name="フローチャート : 判断 436"/>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38" name="テキスト ボックス 437"/>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921</xdr:rowOff>
    </xdr:from>
    <xdr:to>
      <xdr:col>21</xdr:col>
      <xdr:colOff>0</xdr:colOff>
      <xdr:row>22</xdr:row>
      <xdr:rowOff>113728</xdr:rowOff>
    </xdr:to>
    <xdr:cxnSp macro="">
      <xdr:nvCxnSpPr>
        <xdr:cNvPr id="439" name="直線コネクタ 438"/>
        <xdr:cNvCxnSpPr/>
      </xdr:nvCxnSpPr>
      <xdr:spPr>
        <a:xfrm flipV="1">
          <a:off x="13512800" y="3772821"/>
          <a:ext cx="889000" cy="11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0" name="フローチャート : 判断 439"/>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1" name="テキスト ボックス 440"/>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28575</xdr:rowOff>
    </xdr:from>
    <xdr:to>
      <xdr:col>19</xdr:col>
      <xdr:colOff>533400</xdr:colOff>
      <xdr:row>17</xdr:row>
      <xdr:rowOff>130175</xdr:rowOff>
    </xdr:to>
    <xdr:sp macro="" textlink="">
      <xdr:nvSpPr>
        <xdr:cNvPr id="442" name="フローチャート : 判断 441"/>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140352</xdr:rowOff>
    </xdr:from>
    <xdr:ext cx="762000" cy="259045"/>
    <xdr:sp macro="" textlink="">
      <xdr:nvSpPr>
        <xdr:cNvPr id="443" name="テキスト ボックス 442"/>
        <xdr:cNvSpPr txBox="1"/>
      </xdr:nvSpPr>
      <xdr:spPr>
        <a:xfrm>
          <a:off x="13131800" y="271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119412</xdr:rowOff>
    </xdr:from>
    <xdr:to>
      <xdr:col>24</xdr:col>
      <xdr:colOff>609600</xdr:colOff>
      <xdr:row>20</xdr:row>
      <xdr:rowOff>49562</xdr:rowOff>
    </xdr:to>
    <xdr:sp macro="" textlink="">
      <xdr:nvSpPr>
        <xdr:cNvPr id="449" name="円/楕円 448"/>
        <xdr:cNvSpPr/>
      </xdr:nvSpPr>
      <xdr:spPr>
        <a:xfrm>
          <a:off x="16967200" y="337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91489</xdr:rowOff>
    </xdr:from>
    <xdr:ext cx="762000" cy="259045"/>
    <xdr:sp macro="" textlink="">
      <xdr:nvSpPr>
        <xdr:cNvPr id="450" name="将来負担の状況該当値テキスト"/>
        <xdr:cNvSpPr txBox="1"/>
      </xdr:nvSpPr>
      <xdr:spPr>
        <a:xfrm>
          <a:off x="17106900" y="33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170085</xdr:rowOff>
    </xdr:from>
    <xdr:to>
      <xdr:col>23</xdr:col>
      <xdr:colOff>457200</xdr:colOff>
      <xdr:row>20</xdr:row>
      <xdr:rowOff>100235</xdr:rowOff>
    </xdr:to>
    <xdr:sp macro="" textlink="">
      <xdr:nvSpPr>
        <xdr:cNvPr id="451" name="円/楕円 450"/>
        <xdr:cNvSpPr/>
      </xdr:nvSpPr>
      <xdr:spPr>
        <a:xfrm>
          <a:off x="16129000" y="342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85012</xdr:rowOff>
    </xdr:from>
    <xdr:ext cx="736600" cy="259045"/>
    <xdr:sp macro="" textlink="">
      <xdr:nvSpPr>
        <xdr:cNvPr id="452" name="テキスト ボックス 451"/>
        <xdr:cNvSpPr txBox="1"/>
      </xdr:nvSpPr>
      <xdr:spPr>
        <a:xfrm>
          <a:off x="15798800" y="351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150.3</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76454</xdr:rowOff>
    </xdr:from>
    <xdr:to>
      <xdr:col>22</xdr:col>
      <xdr:colOff>254000</xdr:colOff>
      <xdr:row>21</xdr:row>
      <xdr:rowOff>6604</xdr:rowOff>
    </xdr:to>
    <xdr:sp macro="" textlink="">
      <xdr:nvSpPr>
        <xdr:cNvPr id="453" name="円/楕円 452"/>
        <xdr:cNvSpPr/>
      </xdr:nvSpPr>
      <xdr:spPr>
        <a:xfrm>
          <a:off x="15240000" y="350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162831</xdr:rowOff>
    </xdr:from>
    <xdr:ext cx="762000" cy="259045"/>
    <xdr:sp macro="" textlink="">
      <xdr:nvSpPr>
        <xdr:cNvPr id="454" name="テキスト ボックス 453"/>
        <xdr:cNvSpPr txBox="1"/>
      </xdr:nvSpPr>
      <xdr:spPr>
        <a:xfrm>
          <a:off x="14909800" y="359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163.2</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121571</xdr:rowOff>
    </xdr:from>
    <xdr:to>
      <xdr:col>21</xdr:col>
      <xdr:colOff>50800</xdr:colOff>
      <xdr:row>22</xdr:row>
      <xdr:rowOff>51721</xdr:rowOff>
    </xdr:to>
    <xdr:sp macro="" textlink="">
      <xdr:nvSpPr>
        <xdr:cNvPr id="455" name="円/楕円 454"/>
        <xdr:cNvSpPr/>
      </xdr:nvSpPr>
      <xdr:spPr>
        <a:xfrm>
          <a:off x="14351000" y="372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36498</xdr:rowOff>
    </xdr:from>
    <xdr:ext cx="762000" cy="259045"/>
    <xdr:sp macro="" textlink="">
      <xdr:nvSpPr>
        <xdr:cNvPr id="456" name="テキスト ボックス 455"/>
        <xdr:cNvSpPr txBox="1"/>
      </xdr:nvSpPr>
      <xdr:spPr>
        <a:xfrm>
          <a:off x="14020800" y="380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199.1</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62928</xdr:rowOff>
    </xdr:from>
    <xdr:to>
      <xdr:col>19</xdr:col>
      <xdr:colOff>533400</xdr:colOff>
      <xdr:row>22</xdr:row>
      <xdr:rowOff>164528</xdr:rowOff>
    </xdr:to>
    <xdr:sp macro="" textlink="">
      <xdr:nvSpPr>
        <xdr:cNvPr id="457" name="円/楕円 456"/>
        <xdr:cNvSpPr/>
      </xdr:nvSpPr>
      <xdr:spPr>
        <a:xfrm>
          <a:off x="13462000" y="383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149305</xdr:rowOff>
    </xdr:from>
    <xdr:ext cx="762000" cy="259045"/>
    <xdr:sp macro="" textlink="">
      <xdr:nvSpPr>
        <xdr:cNvPr id="458" name="テキスト ボックス 457"/>
        <xdr:cNvSpPr txBox="1"/>
      </xdr:nvSpPr>
      <xdr:spPr>
        <a:xfrm>
          <a:off x="13131800" y="392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石川県宝達志水町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14,025
13,894
111.52
10,870,764
10,403,208
459,990
5,392,782
12,442,216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141.9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年度には、特殊事情として、退職者増により退職手当負担金の大幅な増があったことにより類似団体平均を上回っているが、全般的には類似団体平均を下回る水準にある。</a:t>
          </a:r>
          <a:endParaRPr lang="ja-JP" altLang="ja-JP" sz="1400">
            <a:effectLst/>
          </a:endParaRPr>
        </a:p>
        <a:p>
          <a:r>
            <a:rPr kumimoji="1" lang="ja-JP" altLang="ja-JP" sz="1100">
              <a:solidFill>
                <a:schemeClr val="dk1"/>
              </a:solidFill>
              <a:effectLst/>
              <a:latin typeface="+mn-lt"/>
              <a:ea typeface="+mn-ea"/>
              <a:cs typeface="+mn-cs"/>
            </a:rPr>
            <a:t>　従前から、人件費に係る経常経費が低いのは、職員数が類似団体平均を上回っているものの、給与のカットによる抑制措置などもあり、ラスパイレス指数が低水準にあることが要因であった。</a:t>
          </a:r>
          <a:endParaRPr lang="ja-JP" altLang="ja-JP" sz="1400">
            <a:effectLst/>
          </a:endParaRPr>
        </a:p>
        <a:p>
          <a:r>
            <a:rPr kumimoji="1" lang="ja-JP" altLang="ja-JP" sz="1100">
              <a:solidFill>
                <a:schemeClr val="dk1"/>
              </a:solidFill>
              <a:effectLst/>
              <a:latin typeface="+mn-lt"/>
              <a:ea typeface="+mn-ea"/>
              <a:cs typeface="+mn-cs"/>
            </a:rPr>
            <a:t>　今後も職員の定員管理の適正化に努め、数値の上昇抑制に努める。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147574</xdr:rowOff>
    </xdr:from>
    <xdr:to>
      <xdr:col>7</xdr:col>
      <xdr:colOff>15875</xdr:colOff>
      <xdr:row>35</xdr:row>
      <xdr:rowOff>161290</xdr:rowOff>
    </xdr:to>
    <xdr:cxnSp macro="">
      <xdr:nvCxnSpPr>
        <xdr:cNvPr id="62" name="直線コネクタ 61"/>
        <xdr:cNvCxnSpPr/>
      </xdr:nvCxnSpPr>
      <xdr:spPr>
        <a:xfrm>
          <a:off x="3987800" y="61483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3"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147574</xdr:rowOff>
    </xdr:from>
    <xdr:to>
      <xdr:col>5</xdr:col>
      <xdr:colOff>549275</xdr:colOff>
      <xdr:row>37</xdr:row>
      <xdr:rowOff>65278</xdr:rowOff>
    </xdr:to>
    <xdr:cxnSp macro="">
      <xdr:nvCxnSpPr>
        <xdr:cNvPr id="65" name="直線コネクタ 64"/>
        <xdr:cNvCxnSpPr/>
      </xdr:nvCxnSpPr>
      <xdr:spPr>
        <a:xfrm flipV="1">
          <a:off x="3098800" y="614832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7" name="テキスト ボックス 66"/>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44704</xdr:rowOff>
    </xdr:from>
    <xdr:to>
      <xdr:col>4</xdr:col>
      <xdr:colOff>346075</xdr:colOff>
      <xdr:row>37</xdr:row>
      <xdr:rowOff>65278</xdr:rowOff>
    </xdr:to>
    <xdr:cxnSp macro="">
      <xdr:nvCxnSpPr>
        <xdr:cNvPr id="68" name="直線コネクタ 67"/>
        <xdr:cNvCxnSpPr/>
      </xdr:nvCxnSpPr>
      <xdr:spPr>
        <a:xfrm>
          <a:off x="2209800" y="621690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44704</xdr:rowOff>
    </xdr:from>
    <xdr:to>
      <xdr:col>3</xdr:col>
      <xdr:colOff>142875</xdr:colOff>
      <xdr:row>37</xdr:row>
      <xdr:rowOff>1270</xdr:rowOff>
    </xdr:to>
    <xdr:cxnSp macro="">
      <xdr:nvCxnSpPr>
        <xdr:cNvPr id="71" name="直線コネクタ 70"/>
        <xdr:cNvCxnSpPr/>
      </xdr:nvCxnSpPr>
      <xdr:spPr>
        <a:xfrm flipV="1">
          <a:off x="1320800" y="62169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73" name="テキスト ボックス 72"/>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75" name="テキスト ボックス 74"/>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81" name="円/楕円 80"/>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127017</xdr:rowOff>
    </xdr:from>
    <xdr:ext cx="762000" cy="259045"/>
    <xdr:sp macro="" textlink="">
      <xdr:nvSpPr>
        <xdr:cNvPr id="82"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96774</xdr:rowOff>
    </xdr:from>
    <xdr:to>
      <xdr:col>5</xdr:col>
      <xdr:colOff>600075</xdr:colOff>
      <xdr:row>36</xdr:row>
      <xdr:rowOff>26924</xdr:rowOff>
    </xdr:to>
    <xdr:sp macro="" textlink="">
      <xdr:nvSpPr>
        <xdr:cNvPr id="83" name="円/楕円 82"/>
        <xdr:cNvSpPr/>
      </xdr:nvSpPr>
      <xdr:spPr>
        <a:xfrm>
          <a:off x="3937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37101</xdr:rowOff>
    </xdr:from>
    <xdr:ext cx="736600" cy="259045"/>
    <xdr:sp macro="" textlink="">
      <xdr:nvSpPr>
        <xdr:cNvPr id="84" name="テキスト ボックス 83"/>
        <xdr:cNvSpPr txBox="1"/>
      </xdr:nvSpPr>
      <xdr:spPr>
        <a:xfrm>
          <a:off x="3606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14478</xdr:rowOff>
    </xdr:from>
    <xdr:to>
      <xdr:col>4</xdr:col>
      <xdr:colOff>396875</xdr:colOff>
      <xdr:row>37</xdr:row>
      <xdr:rowOff>116078</xdr:rowOff>
    </xdr:to>
    <xdr:sp macro="" textlink="">
      <xdr:nvSpPr>
        <xdr:cNvPr id="85" name="円/楕円 84"/>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86" name="テキスト ボックス 85"/>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165354</xdr:rowOff>
    </xdr:from>
    <xdr:to>
      <xdr:col>3</xdr:col>
      <xdr:colOff>193675</xdr:colOff>
      <xdr:row>36</xdr:row>
      <xdr:rowOff>95504</xdr:rowOff>
    </xdr:to>
    <xdr:sp macro="" textlink="">
      <xdr:nvSpPr>
        <xdr:cNvPr id="87" name="円/楕円 86"/>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105681</xdr:rowOff>
    </xdr:from>
    <xdr:ext cx="762000" cy="259045"/>
    <xdr:sp macro="" textlink="">
      <xdr:nvSpPr>
        <xdr:cNvPr id="88" name="テキスト ボックス 87"/>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89" name="円/楕円 88"/>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90" name="テキスト ボックス 89"/>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物件費に係る経常収支比率は、近年類似団体平均値を下回ることとなって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これは、行財政改革の推進によって事務経費全般の節減に努めているためである。</a:t>
          </a:r>
          <a:endParaRPr lang="ja-JP" altLang="ja-JP" sz="1400">
            <a:effectLst/>
          </a:endParaRPr>
        </a:p>
        <a:p>
          <a:r>
            <a:rPr kumimoji="1" lang="ja-JP" altLang="ja-JP" sz="1100">
              <a:solidFill>
                <a:schemeClr val="dk1"/>
              </a:solidFill>
              <a:effectLst/>
              <a:latin typeface="+mn-lt"/>
              <a:ea typeface="+mn-ea"/>
              <a:cs typeface="+mn-cs"/>
            </a:rPr>
            <a:t>　今後も事務の効率化による経費の削減に努める。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165100</xdr:rowOff>
    </xdr:from>
    <xdr:to>
      <xdr:col>24</xdr:col>
      <xdr:colOff>31750</xdr:colOff>
      <xdr:row>15</xdr:row>
      <xdr:rowOff>39370</xdr:rowOff>
    </xdr:to>
    <xdr:cxnSp macro="">
      <xdr:nvCxnSpPr>
        <xdr:cNvPr id="123" name="直線コネクタ 122"/>
        <xdr:cNvCxnSpPr/>
      </xdr:nvCxnSpPr>
      <xdr:spPr>
        <a:xfrm>
          <a:off x="15671800" y="2565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33037</xdr:rowOff>
    </xdr:from>
    <xdr:ext cx="762000" cy="259045"/>
    <xdr:sp macro="" textlink="">
      <xdr:nvSpPr>
        <xdr:cNvPr id="124" name="物件費平均値テキスト"/>
        <xdr:cNvSpPr txBox="1"/>
      </xdr:nvSpPr>
      <xdr:spPr>
        <a:xfrm>
          <a:off x="16598900" y="277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165100</xdr:rowOff>
    </xdr:from>
    <xdr:to>
      <xdr:col>22</xdr:col>
      <xdr:colOff>565150</xdr:colOff>
      <xdr:row>15</xdr:row>
      <xdr:rowOff>1270</xdr:rowOff>
    </xdr:to>
    <xdr:cxnSp macro="">
      <xdr:nvCxnSpPr>
        <xdr:cNvPr id="126" name="直線コネクタ 125"/>
        <xdr:cNvCxnSpPr/>
      </xdr:nvCxnSpPr>
      <xdr:spPr>
        <a:xfrm flipV="1">
          <a:off x="14782800" y="256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28" name="テキスト ボックス 127"/>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157480</xdr:rowOff>
    </xdr:from>
    <xdr:to>
      <xdr:col>21</xdr:col>
      <xdr:colOff>361950</xdr:colOff>
      <xdr:row>15</xdr:row>
      <xdr:rowOff>1270</xdr:rowOff>
    </xdr:to>
    <xdr:cxnSp macro="">
      <xdr:nvCxnSpPr>
        <xdr:cNvPr id="129" name="直線コネクタ 128"/>
        <xdr:cNvCxnSpPr/>
      </xdr:nvCxnSpPr>
      <xdr:spPr>
        <a:xfrm>
          <a:off x="13893800" y="2557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31" name="テキスト ボックス 13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14</xdr:row>
      <xdr:rowOff>157480</xdr:rowOff>
    </xdr:to>
    <xdr:cxnSp macro="">
      <xdr:nvCxnSpPr>
        <xdr:cNvPr id="132" name="直線コネクタ 131"/>
        <xdr:cNvCxnSpPr/>
      </xdr:nvCxnSpPr>
      <xdr:spPr>
        <a:xfrm>
          <a:off x="13004800" y="2527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34" name="テキスト ボックス 133"/>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118110</xdr:rowOff>
    </xdr:from>
    <xdr:to>
      <xdr:col>19</xdr:col>
      <xdr:colOff>6350</xdr:colOff>
      <xdr:row>16</xdr:row>
      <xdr:rowOff>48260</xdr:rowOff>
    </xdr:to>
    <xdr:sp macro="" textlink="">
      <xdr:nvSpPr>
        <xdr:cNvPr id="135" name="フローチャート : 判断 134"/>
        <xdr:cNvSpPr/>
      </xdr:nvSpPr>
      <xdr:spPr>
        <a:xfrm>
          <a:off x="12954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33037</xdr:rowOff>
    </xdr:from>
    <xdr:ext cx="762000" cy="259045"/>
    <xdr:sp macro="" textlink="">
      <xdr:nvSpPr>
        <xdr:cNvPr id="136" name="テキスト ボックス 135"/>
        <xdr:cNvSpPr txBox="1"/>
      </xdr:nvSpPr>
      <xdr:spPr>
        <a:xfrm>
          <a:off x="12623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160020</xdr:rowOff>
    </xdr:from>
    <xdr:to>
      <xdr:col>24</xdr:col>
      <xdr:colOff>82550</xdr:colOff>
      <xdr:row>15</xdr:row>
      <xdr:rowOff>90170</xdr:rowOff>
    </xdr:to>
    <xdr:sp macro="" textlink="">
      <xdr:nvSpPr>
        <xdr:cNvPr id="142" name="円/楕円 141"/>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5097</xdr:rowOff>
    </xdr:from>
    <xdr:ext cx="762000" cy="259045"/>
    <xdr:sp macro="" textlink="">
      <xdr:nvSpPr>
        <xdr:cNvPr id="143" name="物件費該当値テキスト"/>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114300</xdr:rowOff>
    </xdr:from>
    <xdr:to>
      <xdr:col>22</xdr:col>
      <xdr:colOff>615950</xdr:colOff>
      <xdr:row>15</xdr:row>
      <xdr:rowOff>44450</xdr:rowOff>
    </xdr:to>
    <xdr:sp macro="" textlink="">
      <xdr:nvSpPr>
        <xdr:cNvPr id="144" name="円/楕円 143"/>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54627</xdr:rowOff>
    </xdr:from>
    <xdr:ext cx="736600" cy="259045"/>
    <xdr:sp macro="" textlink="">
      <xdr:nvSpPr>
        <xdr:cNvPr id="145" name="テキスト ボックス 144"/>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121920</xdr:rowOff>
    </xdr:from>
    <xdr:to>
      <xdr:col>21</xdr:col>
      <xdr:colOff>412750</xdr:colOff>
      <xdr:row>15</xdr:row>
      <xdr:rowOff>52070</xdr:rowOff>
    </xdr:to>
    <xdr:sp macro="" textlink="">
      <xdr:nvSpPr>
        <xdr:cNvPr id="146" name="円/楕円 145"/>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47" name="テキスト ボックス 146"/>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106680</xdr:rowOff>
    </xdr:from>
    <xdr:to>
      <xdr:col>20</xdr:col>
      <xdr:colOff>209550</xdr:colOff>
      <xdr:row>15</xdr:row>
      <xdr:rowOff>36830</xdr:rowOff>
    </xdr:to>
    <xdr:sp macro="" textlink="">
      <xdr:nvSpPr>
        <xdr:cNvPr id="148" name="円/楕円 147"/>
        <xdr:cNvSpPr/>
      </xdr:nvSpPr>
      <xdr:spPr>
        <a:xfrm>
          <a:off x="13843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47007</xdr:rowOff>
    </xdr:from>
    <xdr:ext cx="762000" cy="259045"/>
    <xdr:sp macro="" textlink="">
      <xdr:nvSpPr>
        <xdr:cNvPr id="149" name="テキスト ボックス 148"/>
        <xdr:cNvSpPr txBox="1"/>
      </xdr:nvSpPr>
      <xdr:spPr>
        <a:xfrm>
          <a:off x="13512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0" name="円/楕円 149"/>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1" name="テキスト ボックス 150"/>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扶助費に係る経常収支比率は、近年類似団体平均水準を維持していたものの、</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年度には、保育の質の向上のため、町臨時保育士から、指定管理先の正規職員による保育に切り替えたこともあり、類似団体平均を上回る数値となった。</a:t>
          </a:r>
          <a:endParaRPr lang="ja-JP" altLang="ja-JP" sz="1400">
            <a:effectLst/>
          </a:endParaRPr>
        </a:p>
        <a:p>
          <a:r>
            <a:rPr kumimoji="1" lang="ja-JP" altLang="ja-JP" sz="1100">
              <a:solidFill>
                <a:schemeClr val="dk1"/>
              </a:solidFill>
              <a:effectLst/>
              <a:latin typeface="+mn-lt"/>
              <a:ea typeface="+mn-ea"/>
              <a:cs typeface="+mn-cs"/>
            </a:rPr>
            <a:t>　社会保障関連分野は高齢化による影響も含め、</a:t>
          </a:r>
          <a:r>
            <a:rPr kumimoji="1" lang="ja-JP" altLang="en-US" sz="1100">
              <a:solidFill>
                <a:schemeClr val="dk1"/>
              </a:solidFill>
              <a:effectLst/>
              <a:latin typeface="+mn-lt"/>
              <a:ea typeface="+mn-ea"/>
              <a:cs typeface="+mn-cs"/>
            </a:rPr>
            <a:t>障害者自立支援給付を中心として、</a:t>
          </a:r>
          <a:r>
            <a:rPr kumimoji="1" lang="ja-JP" altLang="ja-JP" sz="1100">
              <a:solidFill>
                <a:schemeClr val="dk1"/>
              </a:solidFill>
              <a:effectLst/>
              <a:latin typeface="+mn-lt"/>
              <a:ea typeface="+mn-ea"/>
              <a:cs typeface="+mn-cs"/>
            </a:rPr>
            <a:t>今後は増加が予測される分野であり、給付の適正化など上昇傾向に歯止めをかけ、数値の改善を図る。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31750</xdr:rowOff>
    </xdr:from>
    <xdr:to>
      <xdr:col>7</xdr:col>
      <xdr:colOff>15875</xdr:colOff>
      <xdr:row>58</xdr:row>
      <xdr:rowOff>127000</xdr:rowOff>
    </xdr:to>
    <xdr:cxnSp macro="">
      <xdr:nvCxnSpPr>
        <xdr:cNvPr id="184" name="直線コネクタ 183"/>
        <xdr:cNvCxnSpPr/>
      </xdr:nvCxnSpPr>
      <xdr:spPr>
        <a:xfrm>
          <a:off x="3987800" y="99758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73677</xdr:rowOff>
    </xdr:from>
    <xdr:ext cx="762000" cy="259045"/>
    <xdr:sp macro="" textlink="">
      <xdr:nvSpPr>
        <xdr:cNvPr id="185"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58</xdr:row>
      <xdr:rowOff>31750</xdr:rowOff>
    </xdr:to>
    <xdr:cxnSp macro="">
      <xdr:nvCxnSpPr>
        <xdr:cNvPr id="187" name="直線コネクタ 186"/>
        <xdr:cNvCxnSpPr/>
      </xdr:nvCxnSpPr>
      <xdr:spPr>
        <a:xfrm>
          <a:off x="3098800" y="97282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89" name="テキスト ボックス 188"/>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56</xdr:row>
      <xdr:rowOff>127000</xdr:rowOff>
    </xdr:to>
    <xdr:cxnSp macro="">
      <xdr:nvCxnSpPr>
        <xdr:cNvPr id="190" name="直線コネクタ 189"/>
        <xdr:cNvCxnSpPr/>
      </xdr:nvCxnSpPr>
      <xdr:spPr>
        <a:xfrm>
          <a:off x="2209800" y="9632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2" name="テキスト ボックス 19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31750</xdr:rowOff>
    </xdr:from>
    <xdr:to>
      <xdr:col>3</xdr:col>
      <xdr:colOff>142875</xdr:colOff>
      <xdr:row>56</xdr:row>
      <xdr:rowOff>31750</xdr:rowOff>
    </xdr:to>
    <xdr:cxnSp macro="">
      <xdr:nvCxnSpPr>
        <xdr:cNvPr id="193" name="直線コネクタ 192"/>
        <xdr:cNvCxnSpPr/>
      </xdr:nvCxnSpPr>
      <xdr:spPr>
        <a:xfrm>
          <a:off x="1320800" y="963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5" name="テキスト ボックス 194"/>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6" name="フローチャート : 判断 195"/>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197" name="テキスト ボックス 196"/>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203" name="円/楕円 202"/>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204"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152400</xdr:rowOff>
    </xdr:from>
    <xdr:to>
      <xdr:col>5</xdr:col>
      <xdr:colOff>600075</xdr:colOff>
      <xdr:row>58</xdr:row>
      <xdr:rowOff>82550</xdr:rowOff>
    </xdr:to>
    <xdr:sp macro="" textlink="">
      <xdr:nvSpPr>
        <xdr:cNvPr id="205" name="円/楕円 204"/>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67327</xdr:rowOff>
    </xdr:from>
    <xdr:ext cx="736600" cy="259045"/>
    <xdr:sp macro="" textlink="">
      <xdr:nvSpPr>
        <xdr:cNvPr id="206" name="テキスト ボックス 205"/>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7" name="円/楕円 206"/>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08" name="テキスト ボックス 20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09" name="円/楕円 208"/>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10" name="テキスト ボックス 209"/>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152400</xdr:rowOff>
    </xdr:from>
    <xdr:to>
      <xdr:col>1</xdr:col>
      <xdr:colOff>676275</xdr:colOff>
      <xdr:row>56</xdr:row>
      <xdr:rowOff>82550</xdr:rowOff>
    </xdr:to>
    <xdr:sp macro="" textlink="">
      <xdr:nvSpPr>
        <xdr:cNvPr id="211" name="円/楕円 210"/>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92727</xdr:rowOff>
    </xdr:from>
    <xdr:ext cx="762000" cy="259045"/>
    <xdr:sp macro="" textlink="">
      <xdr:nvSpPr>
        <xdr:cNvPr id="212" name="テキスト ボックス 211"/>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「その他」は維持補修費、繰出金に係る経常収支比率である。</a:t>
          </a:r>
          <a:endParaRPr lang="ja-JP" altLang="ja-JP" sz="1400">
            <a:effectLst/>
          </a:endParaRPr>
        </a:p>
        <a:p>
          <a:r>
            <a:rPr kumimoji="1" lang="ja-JP" altLang="ja-JP" sz="1100">
              <a:solidFill>
                <a:schemeClr val="dk1"/>
              </a:solidFill>
              <a:effectLst/>
              <a:latin typeface="+mn-lt"/>
              <a:ea typeface="+mn-ea"/>
              <a:cs typeface="+mn-cs"/>
            </a:rPr>
            <a:t>　類似団体平均値を下回っているのは、下水道事業会計が法適用になっていることから、下水道事業への繰出金が「補助費等」へ計上されていることが要因である。</a:t>
          </a:r>
          <a:endParaRPr lang="ja-JP" altLang="ja-JP" sz="1400">
            <a:effectLst/>
          </a:endParaRPr>
        </a:p>
        <a:p>
          <a:r>
            <a:rPr kumimoji="1" lang="ja-JP" altLang="ja-JP" sz="1100">
              <a:solidFill>
                <a:schemeClr val="dk1"/>
              </a:solidFill>
              <a:effectLst/>
              <a:latin typeface="+mn-lt"/>
              <a:ea typeface="+mn-ea"/>
              <a:cs typeface="+mn-cs"/>
            </a:rPr>
            <a:t>　繰出金は国民健康保険や介護保険などの特別会計への繰出金が主なものであり、今後の増加が見込まれる分野であることを踏まえ、保険料（税）の適正化や健康増進事業・介護予防事業による給付の適正化を図り、急激な上昇とならないよう現状水準の維持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142240</xdr:rowOff>
    </xdr:from>
    <xdr:to>
      <xdr:col>24</xdr:col>
      <xdr:colOff>31750</xdr:colOff>
      <xdr:row>54</xdr:row>
      <xdr:rowOff>142240</xdr:rowOff>
    </xdr:to>
    <xdr:cxnSp macro="">
      <xdr:nvCxnSpPr>
        <xdr:cNvPr id="245" name="直線コネクタ 244"/>
        <xdr:cNvCxnSpPr/>
      </xdr:nvCxnSpPr>
      <xdr:spPr>
        <a:xfrm>
          <a:off x="15671800" y="9400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142240</xdr:rowOff>
    </xdr:from>
    <xdr:to>
      <xdr:col>22</xdr:col>
      <xdr:colOff>565150</xdr:colOff>
      <xdr:row>54</xdr:row>
      <xdr:rowOff>149860</xdr:rowOff>
    </xdr:to>
    <xdr:cxnSp macro="">
      <xdr:nvCxnSpPr>
        <xdr:cNvPr id="248" name="直線コネクタ 247"/>
        <xdr:cNvCxnSpPr/>
      </xdr:nvCxnSpPr>
      <xdr:spPr>
        <a:xfrm flipV="1">
          <a:off x="14782800" y="9400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0" name="テキスト ボックス 249"/>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149860</xdr:rowOff>
    </xdr:from>
    <xdr:to>
      <xdr:col>21</xdr:col>
      <xdr:colOff>361950</xdr:colOff>
      <xdr:row>54</xdr:row>
      <xdr:rowOff>149860</xdr:rowOff>
    </xdr:to>
    <xdr:cxnSp macro="">
      <xdr:nvCxnSpPr>
        <xdr:cNvPr id="251" name="直線コネクタ 250"/>
        <xdr:cNvCxnSpPr/>
      </xdr:nvCxnSpPr>
      <xdr:spPr>
        <a:xfrm>
          <a:off x="13893800" y="9408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3" name="テキスト ボックス 252"/>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111760</xdr:rowOff>
    </xdr:from>
    <xdr:to>
      <xdr:col>20</xdr:col>
      <xdr:colOff>158750</xdr:colOff>
      <xdr:row>54</xdr:row>
      <xdr:rowOff>149860</xdr:rowOff>
    </xdr:to>
    <xdr:cxnSp macro="">
      <xdr:nvCxnSpPr>
        <xdr:cNvPr id="254" name="直線コネクタ 253"/>
        <xdr:cNvCxnSpPr/>
      </xdr:nvCxnSpPr>
      <xdr:spPr>
        <a:xfrm>
          <a:off x="13004800" y="9370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56" name="テキスト ボックス 255"/>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58" name="テキスト ボックス 257"/>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91440</xdr:rowOff>
    </xdr:from>
    <xdr:to>
      <xdr:col>24</xdr:col>
      <xdr:colOff>82550</xdr:colOff>
      <xdr:row>55</xdr:row>
      <xdr:rowOff>21590</xdr:rowOff>
    </xdr:to>
    <xdr:sp macro="" textlink="">
      <xdr:nvSpPr>
        <xdr:cNvPr id="264" name="円/楕円 263"/>
        <xdr:cNvSpPr/>
      </xdr:nvSpPr>
      <xdr:spPr>
        <a:xfrm>
          <a:off x="164592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107967</xdr:rowOff>
    </xdr:from>
    <xdr:ext cx="762000" cy="259045"/>
    <xdr:sp macro="" textlink="">
      <xdr:nvSpPr>
        <xdr:cNvPr id="265" name="その他該当値テキスト"/>
        <xdr:cNvSpPr txBox="1"/>
      </xdr:nvSpPr>
      <xdr:spPr>
        <a:xfrm>
          <a:off x="165989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91440</xdr:rowOff>
    </xdr:from>
    <xdr:to>
      <xdr:col>22</xdr:col>
      <xdr:colOff>615950</xdr:colOff>
      <xdr:row>55</xdr:row>
      <xdr:rowOff>21590</xdr:rowOff>
    </xdr:to>
    <xdr:sp macro="" textlink="">
      <xdr:nvSpPr>
        <xdr:cNvPr id="266" name="円/楕円 265"/>
        <xdr:cNvSpPr/>
      </xdr:nvSpPr>
      <xdr:spPr>
        <a:xfrm>
          <a:off x="15621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31767</xdr:rowOff>
    </xdr:from>
    <xdr:ext cx="736600" cy="259045"/>
    <xdr:sp macro="" textlink="">
      <xdr:nvSpPr>
        <xdr:cNvPr id="267" name="テキスト ボックス 266"/>
        <xdr:cNvSpPr txBox="1"/>
      </xdr:nvSpPr>
      <xdr:spPr>
        <a:xfrm>
          <a:off x="15290800" y="911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99060</xdr:rowOff>
    </xdr:from>
    <xdr:to>
      <xdr:col>21</xdr:col>
      <xdr:colOff>412750</xdr:colOff>
      <xdr:row>55</xdr:row>
      <xdr:rowOff>29210</xdr:rowOff>
    </xdr:to>
    <xdr:sp macro="" textlink="">
      <xdr:nvSpPr>
        <xdr:cNvPr id="268" name="円/楕円 267"/>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39387</xdr:rowOff>
    </xdr:from>
    <xdr:ext cx="762000" cy="259045"/>
    <xdr:sp macro="" textlink="">
      <xdr:nvSpPr>
        <xdr:cNvPr id="269" name="テキスト ボックス 268"/>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99060</xdr:rowOff>
    </xdr:from>
    <xdr:to>
      <xdr:col>20</xdr:col>
      <xdr:colOff>209550</xdr:colOff>
      <xdr:row>55</xdr:row>
      <xdr:rowOff>29210</xdr:rowOff>
    </xdr:to>
    <xdr:sp macro="" textlink="">
      <xdr:nvSpPr>
        <xdr:cNvPr id="270" name="円/楕円 269"/>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39387</xdr:rowOff>
    </xdr:from>
    <xdr:ext cx="762000" cy="259045"/>
    <xdr:sp macro="" textlink="">
      <xdr:nvSpPr>
        <xdr:cNvPr id="271" name="テキスト ボックス 270"/>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60960</xdr:rowOff>
    </xdr:from>
    <xdr:to>
      <xdr:col>19</xdr:col>
      <xdr:colOff>6350</xdr:colOff>
      <xdr:row>54</xdr:row>
      <xdr:rowOff>162560</xdr:rowOff>
    </xdr:to>
    <xdr:sp macro="" textlink="">
      <xdr:nvSpPr>
        <xdr:cNvPr id="272" name="円/楕円 271"/>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1287</xdr:rowOff>
    </xdr:from>
    <xdr:ext cx="762000" cy="259045"/>
    <xdr:sp macro="" textlink="">
      <xdr:nvSpPr>
        <xdr:cNvPr id="273" name="テキスト ボックス 272"/>
        <xdr:cNvSpPr txBox="1"/>
      </xdr:nvSpPr>
      <xdr:spPr>
        <a:xfrm>
          <a:off x="12623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補助費等にかかる経常収支比率が高くなっているのは、広域連合への負担金や、下水道事業、病院事業への繰出金が高額なためである。</a:t>
          </a:r>
          <a:endParaRPr lang="ja-JP" altLang="ja-JP" sz="1400">
            <a:effectLst/>
          </a:endParaRPr>
        </a:p>
        <a:p>
          <a:r>
            <a:rPr kumimoji="1" lang="ja-JP" altLang="ja-JP" sz="1100">
              <a:solidFill>
                <a:schemeClr val="dk1"/>
              </a:solidFill>
              <a:effectLst/>
              <a:latin typeface="+mn-lt"/>
              <a:ea typeface="+mn-ea"/>
              <a:cs typeface="+mn-cs"/>
            </a:rPr>
            <a:t>　ただ、近年は下降傾向にあり、要因として、下水道事業への繰出金の減少、</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年度から行財政改革の一環として取り組んだ町補助金の支給見直しが挙げられる。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の財源の多くは一般財源であり、歳出の抑制が比率の減少に繋がることからも、事業会計に対する繰出金の推移に注視していくことや、町補助金の見直し、支給にあたっては受益者負担の原則に基づき、応分の負担を求めていくことなど、更なる歳出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42418</xdr:rowOff>
    </xdr:from>
    <xdr:to>
      <xdr:col>24</xdr:col>
      <xdr:colOff>31750</xdr:colOff>
      <xdr:row>39</xdr:row>
      <xdr:rowOff>74422</xdr:rowOff>
    </xdr:to>
    <xdr:cxnSp macro="">
      <xdr:nvCxnSpPr>
        <xdr:cNvPr id="303" name="直線コネクタ 302"/>
        <xdr:cNvCxnSpPr/>
      </xdr:nvCxnSpPr>
      <xdr:spPr>
        <a:xfrm>
          <a:off x="15671800" y="67289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4"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42418</xdr:rowOff>
    </xdr:from>
    <xdr:to>
      <xdr:col>22</xdr:col>
      <xdr:colOff>565150</xdr:colOff>
      <xdr:row>39</xdr:row>
      <xdr:rowOff>65278</xdr:rowOff>
    </xdr:to>
    <xdr:cxnSp macro="">
      <xdr:nvCxnSpPr>
        <xdr:cNvPr id="306" name="直線コネクタ 305"/>
        <xdr:cNvCxnSpPr/>
      </xdr:nvCxnSpPr>
      <xdr:spPr>
        <a:xfrm flipV="1">
          <a:off x="14782800" y="67289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8" name="テキスト ボックス 30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51562</xdr:rowOff>
    </xdr:from>
    <xdr:to>
      <xdr:col>21</xdr:col>
      <xdr:colOff>361950</xdr:colOff>
      <xdr:row>39</xdr:row>
      <xdr:rowOff>65278</xdr:rowOff>
    </xdr:to>
    <xdr:cxnSp macro="">
      <xdr:nvCxnSpPr>
        <xdr:cNvPr id="309" name="直線コネクタ 308"/>
        <xdr:cNvCxnSpPr/>
      </xdr:nvCxnSpPr>
      <xdr:spPr>
        <a:xfrm>
          <a:off x="13893800" y="67381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51562</xdr:rowOff>
    </xdr:from>
    <xdr:to>
      <xdr:col>20</xdr:col>
      <xdr:colOff>158750</xdr:colOff>
      <xdr:row>39</xdr:row>
      <xdr:rowOff>83566</xdr:rowOff>
    </xdr:to>
    <xdr:cxnSp macro="">
      <xdr:nvCxnSpPr>
        <xdr:cNvPr id="312" name="直線コネクタ 311"/>
        <xdr:cNvCxnSpPr/>
      </xdr:nvCxnSpPr>
      <xdr:spPr>
        <a:xfrm flipV="1">
          <a:off x="13004800" y="67381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4" name="テキスト ボックス 313"/>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6" name="テキスト ボックス 315"/>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23622</xdr:rowOff>
    </xdr:from>
    <xdr:to>
      <xdr:col>24</xdr:col>
      <xdr:colOff>82550</xdr:colOff>
      <xdr:row>39</xdr:row>
      <xdr:rowOff>125222</xdr:rowOff>
    </xdr:to>
    <xdr:sp macro="" textlink="">
      <xdr:nvSpPr>
        <xdr:cNvPr id="322" name="円/楕円 321"/>
        <xdr:cNvSpPr/>
      </xdr:nvSpPr>
      <xdr:spPr>
        <a:xfrm>
          <a:off x="164592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167149</xdr:rowOff>
    </xdr:from>
    <xdr:ext cx="762000" cy="259045"/>
    <xdr:sp macro="" textlink="">
      <xdr:nvSpPr>
        <xdr:cNvPr id="323" name="補助費等該当値テキスト"/>
        <xdr:cNvSpPr txBox="1"/>
      </xdr:nvSpPr>
      <xdr:spPr>
        <a:xfrm>
          <a:off x="165989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163068</xdr:rowOff>
    </xdr:from>
    <xdr:to>
      <xdr:col>22</xdr:col>
      <xdr:colOff>615950</xdr:colOff>
      <xdr:row>39</xdr:row>
      <xdr:rowOff>93218</xdr:rowOff>
    </xdr:to>
    <xdr:sp macro="" textlink="">
      <xdr:nvSpPr>
        <xdr:cNvPr id="324" name="円/楕円 323"/>
        <xdr:cNvSpPr/>
      </xdr:nvSpPr>
      <xdr:spPr>
        <a:xfrm>
          <a:off x="15621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77995</xdr:rowOff>
    </xdr:from>
    <xdr:ext cx="736600" cy="259045"/>
    <xdr:sp macro="" textlink="">
      <xdr:nvSpPr>
        <xdr:cNvPr id="325" name="テキスト ボックス 324"/>
        <xdr:cNvSpPr txBox="1"/>
      </xdr:nvSpPr>
      <xdr:spPr>
        <a:xfrm>
          <a:off x="15290800" y="676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14478</xdr:rowOff>
    </xdr:from>
    <xdr:to>
      <xdr:col>21</xdr:col>
      <xdr:colOff>412750</xdr:colOff>
      <xdr:row>39</xdr:row>
      <xdr:rowOff>116078</xdr:rowOff>
    </xdr:to>
    <xdr:sp macro="" textlink="">
      <xdr:nvSpPr>
        <xdr:cNvPr id="326" name="円/楕円 325"/>
        <xdr:cNvSpPr/>
      </xdr:nvSpPr>
      <xdr:spPr>
        <a:xfrm>
          <a:off x="14732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100855</xdr:rowOff>
    </xdr:from>
    <xdr:ext cx="762000" cy="259045"/>
    <xdr:sp macro="" textlink="">
      <xdr:nvSpPr>
        <xdr:cNvPr id="327" name="テキスト ボックス 326"/>
        <xdr:cNvSpPr txBox="1"/>
      </xdr:nvSpPr>
      <xdr:spPr>
        <a:xfrm>
          <a:off x="14401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762</xdr:rowOff>
    </xdr:from>
    <xdr:to>
      <xdr:col>20</xdr:col>
      <xdr:colOff>209550</xdr:colOff>
      <xdr:row>39</xdr:row>
      <xdr:rowOff>102362</xdr:rowOff>
    </xdr:to>
    <xdr:sp macro="" textlink="">
      <xdr:nvSpPr>
        <xdr:cNvPr id="328" name="円/楕円 327"/>
        <xdr:cNvSpPr/>
      </xdr:nvSpPr>
      <xdr:spPr>
        <a:xfrm>
          <a:off x="13843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87139</xdr:rowOff>
    </xdr:from>
    <xdr:ext cx="762000" cy="259045"/>
    <xdr:sp macro="" textlink="">
      <xdr:nvSpPr>
        <xdr:cNvPr id="329" name="テキスト ボックス 328"/>
        <xdr:cNvSpPr txBox="1"/>
      </xdr:nvSpPr>
      <xdr:spPr>
        <a:xfrm>
          <a:off x="13512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32766</xdr:rowOff>
    </xdr:from>
    <xdr:to>
      <xdr:col>19</xdr:col>
      <xdr:colOff>6350</xdr:colOff>
      <xdr:row>39</xdr:row>
      <xdr:rowOff>134366</xdr:rowOff>
    </xdr:to>
    <xdr:sp macro="" textlink="">
      <xdr:nvSpPr>
        <xdr:cNvPr id="330" name="円/楕円 329"/>
        <xdr:cNvSpPr/>
      </xdr:nvSpPr>
      <xdr:spPr>
        <a:xfrm>
          <a:off x="12954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119143</xdr:rowOff>
    </xdr:from>
    <xdr:ext cx="762000" cy="259045"/>
    <xdr:sp macro="" textlink="">
      <xdr:nvSpPr>
        <xdr:cNvPr id="331" name="テキスト ボックス 330"/>
        <xdr:cNvSpPr txBox="1"/>
      </xdr:nvSpPr>
      <xdr:spPr>
        <a:xfrm>
          <a:off x="12623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近年の合併関連事業や過去の大型施設整備事業によって、公債費は増大し、公債費に係る経常収支比率は類似団体平均を</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ポイント上回ることとなった。</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今後も公債費の占める割合は高水準で推移していくことが見込まれており、縁故債の繰上償還の実施</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据置期間・金利設定等の精査、交付税算入率の高い地方債の選択</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、将来の公債費負担額の軽減に努める。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156718</xdr:rowOff>
    </xdr:from>
    <xdr:to>
      <xdr:col>7</xdr:col>
      <xdr:colOff>15875</xdr:colOff>
      <xdr:row>80</xdr:row>
      <xdr:rowOff>12700</xdr:rowOff>
    </xdr:to>
    <xdr:cxnSp macro="">
      <xdr:nvCxnSpPr>
        <xdr:cNvPr id="361" name="直線コネクタ 360"/>
        <xdr:cNvCxnSpPr/>
      </xdr:nvCxnSpPr>
      <xdr:spPr>
        <a:xfrm flipV="1">
          <a:off x="3987800" y="137012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2"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12700</xdr:rowOff>
    </xdr:from>
    <xdr:to>
      <xdr:col>5</xdr:col>
      <xdr:colOff>549275</xdr:colOff>
      <xdr:row>80</xdr:row>
      <xdr:rowOff>62992</xdr:rowOff>
    </xdr:to>
    <xdr:cxnSp macro="">
      <xdr:nvCxnSpPr>
        <xdr:cNvPr id="364" name="直線コネクタ 363"/>
        <xdr:cNvCxnSpPr/>
      </xdr:nvCxnSpPr>
      <xdr:spPr>
        <a:xfrm flipV="1">
          <a:off x="3098800" y="137287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66" name="テキスト ボックス 365"/>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17272</xdr:rowOff>
    </xdr:from>
    <xdr:to>
      <xdr:col>4</xdr:col>
      <xdr:colOff>346075</xdr:colOff>
      <xdr:row>80</xdr:row>
      <xdr:rowOff>62992</xdr:rowOff>
    </xdr:to>
    <xdr:cxnSp macro="">
      <xdr:nvCxnSpPr>
        <xdr:cNvPr id="367" name="直線コネクタ 366"/>
        <xdr:cNvCxnSpPr/>
      </xdr:nvCxnSpPr>
      <xdr:spPr>
        <a:xfrm>
          <a:off x="2209800" y="137332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69" name="テキスト ボックス 368"/>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152146</xdr:rowOff>
    </xdr:from>
    <xdr:to>
      <xdr:col>3</xdr:col>
      <xdr:colOff>142875</xdr:colOff>
      <xdr:row>80</xdr:row>
      <xdr:rowOff>17272</xdr:rowOff>
    </xdr:to>
    <xdr:cxnSp macro="">
      <xdr:nvCxnSpPr>
        <xdr:cNvPr id="370" name="直線コネクタ 369"/>
        <xdr:cNvCxnSpPr/>
      </xdr:nvCxnSpPr>
      <xdr:spPr>
        <a:xfrm>
          <a:off x="1320800" y="136966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2" name="テキスト ボックス 371"/>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3" name="フローチャート : 判断 372"/>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69105</xdr:rowOff>
    </xdr:from>
    <xdr:ext cx="762000" cy="259045"/>
    <xdr:sp macro="" textlink="">
      <xdr:nvSpPr>
        <xdr:cNvPr id="374" name="テキスト ボックス 373"/>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105918</xdr:rowOff>
    </xdr:from>
    <xdr:to>
      <xdr:col>7</xdr:col>
      <xdr:colOff>66675</xdr:colOff>
      <xdr:row>80</xdr:row>
      <xdr:rowOff>36068</xdr:rowOff>
    </xdr:to>
    <xdr:sp macro="" textlink="">
      <xdr:nvSpPr>
        <xdr:cNvPr id="380" name="円/楕円 379"/>
        <xdr:cNvSpPr/>
      </xdr:nvSpPr>
      <xdr:spPr>
        <a:xfrm>
          <a:off x="47752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77995</xdr:rowOff>
    </xdr:from>
    <xdr:ext cx="762000" cy="259045"/>
    <xdr:sp macro="" textlink="">
      <xdr:nvSpPr>
        <xdr:cNvPr id="381" name="公債費該当値テキスト"/>
        <xdr:cNvSpPr txBox="1"/>
      </xdr:nvSpPr>
      <xdr:spPr>
        <a:xfrm>
          <a:off x="49149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133350</xdr:rowOff>
    </xdr:from>
    <xdr:to>
      <xdr:col>5</xdr:col>
      <xdr:colOff>600075</xdr:colOff>
      <xdr:row>80</xdr:row>
      <xdr:rowOff>63500</xdr:rowOff>
    </xdr:to>
    <xdr:sp macro="" textlink="">
      <xdr:nvSpPr>
        <xdr:cNvPr id="382" name="円/楕円 381"/>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48277</xdr:rowOff>
    </xdr:from>
    <xdr:ext cx="736600" cy="259045"/>
    <xdr:sp macro="" textlink="">
      <xdr:nvSpPr>
        <xdr:cNvPr id="383" name="テキスト ボックス 382"/>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12192</xdr:rowOff>
    </xdr:from>
    <xdr:to>
      <xdr:col>4</xdr:col>
      <xdr:colOff>396875</xdr:colOff>
      <xdr:row>80</xdr:row>
      <xdr:rowOff>113792</xdr:rowOff>
    </xdr:to>
    <xdr:sp macro="" textlink="">
      <xdr:nvSpPr>
        <xdr:cNvPr id="384" name="円/楕円 383"/>
        <xdr:cNvSpPr/>
      </xdr:nvSpPr>
      <xdr:spPr>
        <a:xfrm>
          <a:off x="3048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98569</xdr:rowOff>
    </xdr:from>
    <xdr:ext cx="762000" cy="259045"/>
    <xdr:sp macro="" textlink="">
      <xdr:nvSpPr>
        <xdr:cNvPr id="385" name="テキスト ボックス 384"/>
        <xdr:cNvSpPr txBox="1"/>
      </xdr:nvSpPr>
      <xdr:spPr>
        <a:xfrm>
          <a:off x="2717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137922</xdr:rowOff>
    </xdr:from>
    <xdr:to>
      <xdr:col>3</xdr:col>
      <xdr:colOff>193675</xdr:colOff>
      <xdr:row>80</xdr:row>
      <xdr:rowOff>68072</xdr:rowOff>
    </xdr:to>
    <xdr:sp macro="" textlink="">
      <xdr:nvSpPr>
        <xdr:cNvPr id="386" name="円/楕円 385"/>
        <xdr:cNvSpPr/>
      </xdr:nvSpPr>
      <xdr:spPr>
        <a:xfrm>
          <a:off x="2159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52849</xdr:rowOff>
    </xdr:from>
    <xdr:ext cx="762000" cy="259045"/>
    <xdr:sp macro="" textlink="">
      <xdr:nvSpPr>
        <xdr:cNvPr id="387" name="テキスト ボックス 386"/>
        <xdr:cNvSpPr txBox="1"/>
      </xdr:nvSpPr>
      <xdr:spPr>
        <a:xfrm>
          <a:off x="1828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101346</xdr:rowOff>
    </xdr:from>
    <xdr:to>
      <xdr:col>1</xdr:col>
      <xdr:colOff>676275</xdr:colOff>
      <xdr:row>80</xdr:row>
      <xdr:rowOff>31496</xdr:rowOff>
    </xdr:to>
    <xdr:sp macro="" textlink="">
      <xdr:nvSpPr>
        <xdr:cNvPr id="388" name="円/楕円 387"/>
        <xdr:cNvSpPr/>
      </xdr:nvSpPr>
      <xdr:spPr>
        <a:xfrm>
          <a:off x="1270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16273</xdr:rowOff>
    </xdr:from>
    <xdr:ext cx="762000" cy="259045"/>
    <xdr:sp macro="" textlink="">
      <xdr:nvSpPr>
        <xdr:cNvPr id="389" name="テキスト ボックス 388"/>
        <xdr:cNvSpPr txBox="1"/>
      </xdr:nvSpPr>
      <xdr:spPr>
        <a:xfrm>
          <a:off x="939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年度には、特殊事情で退職手当負担金の増による影響で悪化したものの、近年は類似団体平均値に近い水準で推移している。</a:t>
          </a:r>
          <a:endParaRPr lang="ja-JP" altLang="ja-JP" sz="1400">
            <a:effectLst/>
          </a:endParaRPr>
        </a:p>
        <a:p>
          <a:r>
            <a:rPr kumimoji="1" lang="ja-JP" altLang="ja-JP" sz="1100">
              <a:solidFill>
                <a:schemeClr val="dk1"/>
              </a:solidFill>
              <a:effectLst/>
              <a:latin typeface="+mn-lt"/>
              <a:ea typeface="+mn-ea"/>
              <a:cs typeface="+mn-cs"/>
            </a:rPr>
            <a:t>　今後の普通交付税の合併算定替の適用期間が終了し、交付税額の減少が予測されるなど、経常一般財源の現状維持が困難な状況が見込まれるため、経常収支比率の約半数を占める人件費、補助費等の推移に一層留意し、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107950</xdr:rowOff>
    </xdr:from>
    <xdr:to>
      <xdr:col>24</xdr:col>
      <xdr:colOff>31750</xdr:colOff>
      <xdr:row>77</xdr:row>
      <xdr:rowOff>16511</xdr:rowOff>
    </xdr:to>
    <xdr:cxnSp macro="">
      <xdr:nvCxnSpPr>
        <xdr:cNvPr id="422" name="直線コネクタ 421"/>
        <xdr:cNvCxnSpPr/>
      </xdr:nvCxnSpPr>
      <xdr:spPr>
        <a:xfrm>
          <a:off x="15671800" y="1313815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23"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107950</xdr:rowOff>
    </xdr:from>
    <xdr:to>
      <xdr:col>22</xdr:col>
      <xdr:colOff>565150</xdr:colOff>
      <xdr:row>77</xdr:row>
      <xdr:rowOff>130811</xdr:rowOff>
    </xdr:to>
    <xdr:cxnSp macro="">
      <xdr:nvCxnSpPr>
        <xdr:cNvPr id="425" name="直線コネクタ 424"/>
        <xdr:cNvCxnSpPr/>
      </xdr:nvCxnSpPr>
      <xdr:spPr>
        <a:xfrm flipV="1">
          <a:off x="14782800" y="1313815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27" name="テキスト ボックス 426"/>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77</xdr:row>
      <xdr:rowOff>130811</xdr:rowOff>
    </xdr:to>
    <xdr:cxnSp macro="">
      <xdr:nvCxnSpPr>
        <xdr:cNvPr id="428" name="直線コネクタ 427"/>
        <xdr:cNvCxnSpPr/>
      </xdr:nvCxnSpPr>
      <xdr:spPr>
        <a:xfrm>
          <a:off x="13893800" y="13134339"/>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30" name="テキスト ボックス 429"/>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104139</xdr:rowOff>
    </xdr:from>
    <xdr:to>
      <xdr:col>20</xdr:col>
      <xdr:colOff>158750</xdr:colOff>
      <xdr:row>77</xdr:row>
      <xdr:rowOff>31750</xdr:rowOff>
    </xdr:to>
    <xdr:cxnSp macro="">
      <xdr:nvCxnSpPr>
        <xdr:cNvPr id="431" name="直線コネクタ 430"/>
        <xdr:cNvCxnSpPr/>
      </xdr:nvCxnSpPr>
      <xdr:spPr>
        <a:xfrm flipV="1">
          <a:off x="13004800" y="131343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33" name="テキスト ボックス 43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4" name="フローチャート : 判断 433"/>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43197</xdr:rowOff>
    </xdr:from>
    <xdr:ext cx="762000" cy="259045"/>
    <xdr:sp macro="" textlink="">
      <xdr:nvSpPr>
        <xdr:cNvPr id="435" name="テキスト ボックス 434"/>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137161</xdr:rowOff>
    </xdr:from>
    <xdr:to>
      <xdr:col>24</xdr:col>
      <xdr:colOff>82550</xdr:colOff>
      <xdr:row>77</xdr:row>
      <xdr:rowOff>67311</xdr:rowOff>
    </xdr:to>
    <xdr:sp macro="" textlink="">
      <xdr:nvSpPr>
        <xdr:cNvPr id="441" name="円/楕円 440"/>
        <xdr:cNvSpPr/>
      </xdr:nvSpPr>
      <xdr:spPr>
        <a:xfrm>
          <a:off x="16459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153688</xdr:rowOff>
    </xdr:from>
    <xdr:ext cx="762000" cy="259045"/>
    <xdr:sp macro="" textlink="">
      <xdr:nvSpPr>
        <xdr:cNvPr id="442" name="公債費以外該当値テキスト"/>
        <xdr:cNvSpPr txBox="1"/>
      </xdr:nvSpPr>
      <xdr:spPr>
        <a:xfrm>
          <a:off x="16598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57150</xdr:rowOff>
    </xdr:from>
    <xdr:to>
      <xdr:col>22</xdr:col>
      <xdr:colOff>615950</xdr:colOff>
      <xdr:row>76</xdr:row>
      <xdr:rowOff>158750</xdr:rowOff>
    </xdr:to>
    <xdr:sp macro="" textlink="">
      <xdr:nvSpPr>
        <xdr:cNvPr id="443" name="円/楕円 442"/>
        <xdr:cNvSpPr/>
      </xdr:nvSpPr>
      <xdr:spPr>
        <a:xfrm>
          <a:off x="15621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44" name="テキスト ボックス 443"/>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80011</xdr:rowOff>
    </xdr:from>
    <xdr:to>
      <xdr:col>21</xdr:col>
      <xdr:colOff>412750</xdr:colOff>
      <xdr:row>78</xdr:row>
      <xdr:rowOff>10161</xdr:rowOff>
    </xdr:to>
    <xdr:sp macro="" textlink="">
      <xdr:nvSpPr>
        <xdr:cNvPr id="445" name="円/楕円 444"/>
        <xdr:cNvSpPr/>
      </xdr:nvSpPr>
      <xdr:spPr>
        <a:xfrm>
          <a:off x="14732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166388</xdr:rowOff>
    </xdr:from>
    <xdr:ext cx="762000" cy="259045"/>
    <xdr:sp macro="" textlink="">
      <xdr:nvSpPr>
        <xdr:cNvPr id="446" name="テキスト ボックス 445"/>
        <xdr:cNvSpPr txBox="1"/>
      </xdr:nvSpPr>
      <xdr:spPr>
        <a:xfrm>
          <a:off x="14401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53339</xdr:rowOff>
    </xdr:from>
    <xdr:to>
      <xdr:col>20</xdr:col>
      <xdr:colOff>209550</xdr:colOff>
      <xdr:row>76</xdr:row>
      <xdr:rowOff>154939</xdr:rowOff>
    </xdr:to>
    <xdr:sp macro="" textlink="">
      <xdr:nvSpPr>
        <xdr:cNvPr id="447" name="円/楕円 446"/>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48" name="テキスト ボックス 44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49" name="円/楕円 448"/>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67327</xdr:rowOff>
    </xdr:from>
    <xdr:ext cx="762000" cy="259045"/>
    <xdr:sp macro="" textlink="">
      <xdr:nvSpPr>
        <xdr:cNvPr id="450" name="テキスト ボックス 449"/>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石川県宝達志水町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118389</xdr:rowOff>
    </xdr:from>
    <xdr:to>
      <xdr:col>4</xdr:col>
      <xdr:colOff>1117600</xdr:colOff>
      <xdr:row>18</xdr:row>
      <xdr:rowOff>125606</xdr:rowOff>
    </xdr:to>
    <xdr:cxnSp macro="">
      <xdr:nvCxnSpPr>
        <xdr:cNvPr id="50" name="直線コネクタ 49"/>
        <xdr:cNvCxnSpPr/>
      </xdr:nvCxnSpPr>
      <xdr:spPr bwMode="auto">
        <a:xfrm flipV="1">
          <a:off x="5003800" y="3252114"/>
          <a:ext cx="647700" cy="7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108988</xdr:rowOff>
    </xdr:from>
    <xdr:ext cx="762000" cy="259045"/>
    <xdr:sp macro="" textlink="">
      <xdr:nvSpPr>
        <xdr:cNvPr id="51" name="人口1人当たり決算額の推移平均値テキスト130"/>
        <xdr:cNvSpPr txBox="1"/>
      </xdr:nvSpPr>
      <xdr:spPr>
        <a:xfrm>
          <a:off x="5740400" y="2899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71344</xdr:rowOff>
    </xdr:from>
    <xdr:to>
      <xdr:col>4</xdr:col>
      <xdr:colOff>469900</xdr:colOff>
      <xdr:row>18</xdr:row>
      <xdr:rowOff>125606</xdr:rowOff>
    </xdr:to>
    <xdr:cxnSp macro="">
      <xdr:nvCxnSpPr>
        <xdr:cNvPr id="53" name="直線コネクタ 52"/>
        <xdr:cNvCxnSpPr/>
      </xdr:nvCxnSpPr>
      <xdr:spPr bwMode="auto">
        <a:xfrm>
          <a:off x="4305300" y="3205069"/>
          <a:ext cx="698500" cy="5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55473</xdr:rowOff>
    </xdr:from>
    <xdr:ext cx="736600" cy="259045"/>
    <xdr:sp macro="" textlink="">
      <xdr:nvSpPr>
        <xdr:cNvPr id="55" name="テキスト ボックス 54"/>
        <xdr:cNvSpPr txBox="1"/>
      </xdr:nvSpPr>
      <xdr:spPr>
        <a:xfrm>
          <a:off x="4622800" y="284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71344</xdr:rowOff>
    </xdr:from>
    <xdr:to>
      <xdr:col>3</xdr:col>
      <xdr:colOff>904875</xdr:colOff>
      <xdr:row>18</xdr:row>
      <xdr:rowOff>100330</xdr:rowOff>
    </xdr:to>
    <xdr:cxnSp macro="">
      <xdr:nvCxnSpPr>
        <xdr:cNvPr id="56" name="直線コネクタ 55"/>
        <xdr:cNvCxnSpPr/>
      </xdr:nvCxnSpPr>
      <xdr:spPr bwMode="auto">
        <a:xfrm flipV="1">
          <a:off x="3606800" y="3205069"/>
          <a:ext cx="698500" cy="28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48569</xdr:rowOff>
    </xdr:from>
    <xdr:ext cx="762000" cy="259045"/>
    <xdr:sp macro="" textlink="">
      <xdr:nvSpPr>
        <xdr:cNvPr id="58" name="テキスト ボックス 57"/>
        <xdr:cNvSpPr txBox="1"/>
      </xdr:nvSpPr>
      <xdr:spPr>
        <a:xfrm>
          <a:off x="3924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100330</xdr:rowOff>
    </xdr:from>
    <xdr:to>
      <xdr:col>3</xdr:col>
      <xdr:colOff>206375</xdr:colOff>
      <xdr:row>18</xdr:row>
      <xdr:rowOff>115410</xdr:rowOff>
    </xdr:to>
    <xdr:cxnSp macro="">
      <xdr:nvCxnSpPr>
        <xdr:cNvPr id="59" name="直線コネクタ 58"/>
        <xdr:cNvCxnSpPr/>
      </xdr:nvCxnSpPr>
      <xdr:spPr bwMode="auto">
        <a:xfrm flipV="1">
          <a:off x="2908300" y="3234055"/>
          <a:ext cx="698500" cy="15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30388</xdr:rowOff>
    </xdr:from>
    <xdr:ext cx="762000" cy="259045"/>
    <xdr:sp macro="" textlink="">
      <xdr:nvSpPr>
        <xdr:cNvPr id="61" name="テキスト ボックス 60"/>
        <xdr:cNvSpPr txBox="1"/>
      </xdr:nvSpPr>
      <xdr:spPr>
        <a:xfrm>
          <a:off x="32258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40546</xdr:rowOff>
    </xdr:from>
    <xdr:to>
      <xdr:col>2</xdr:col>
      <xdr:colOff>692150</xdr:colOff>
      <xdr:row>18</xdr:row>
      <xdr:rowOff>142146</xdr:rowOff>
    </xdr:to>
    <xdr:sp macro="" textlink="">
      <xdr:nvSpPr>
        <xdr:cNvPr id="62" name="フローチャート : 判断 61"/>
        <xdr:cNvSpPr/>
      </xdr:nvSpPr>
      <xdr:spPr bwMode="auto">
        <a:xfrm>
          <a:off x="2857500" y="3174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152323</xdr:rowOff>
    </xdr:from>
    <xdr:ext cx="762000" cy="259045"/>
    <xdr:sp macro="" textlink="">
      <xdr:nvSpPr>
        <xdr:cNvPr id="63" name="テキスト ボックス 62"/>
        <xdr:cNvSpPr txBox="1"/>
      </xdr:nvSpPr>
      <xdr:spPr>
        <a:xfrm>
          <a:off x="2527300" y="294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67589</xdr:rowOff>
    </xdr:from>
    <xdr:to>
      <xdr:col>5</xdr:col>
      <xdr:colOff>34925</xdr:colOff>
      <xdr:row>18</xdr:row>
      <xdr:rowOff>169190</xdr:rowOff>
    </xdr:to>
    <xdr:sp macro="" textlink="">
      <xdr:nvSpPr>
        <xdr:cNvPr id="69" name="円/楕円 68"/>
        <xdr:cNvSpPr/>
      </xdr:nvSpPr>
      <xdr:spPr bwMode="auto">
        <a:xfrm>
          <a:off x="5600700" y="320131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39666</xdr:rowOff>
    </xdr:from>
    <xdr:ext cx="762000" cy="259045"/>
    <xdr:sp macro="" textlink="">
      <xdr:nvSpPr>
        <xdr:cNvPr id="70" name="人口1人当たり決算額の推移該当値テキスト130"/>
        <xdr:cNvSpPr txBox="1"/>
      </xdr:nvSpPr>
      <xdr:spPr>
        <a:xfrm>
          <a:off x="5740400" y="317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89,880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74806</xdr:rowOff>
    </xdr:from>
    <xdr:to>
      <xdr:col>4</xdr:col>
      <xdr:colOff>520700</xdr:colOff>
      <xdr:row>19</xdr:row>
      <xdr:rowOff>4956</xdr:rowOff>
    </xdr:to>
    <xdr:sp macro="" textlink="">
      <xdr:nvSpPr>
        <xdr:cNvPr id="71" name="円/楕円 70"/>
        <xdr:cNvSpPr/>
      </xdr:nvSpPr>
      <xdr:spPr bwMode="auto">
        <a:xfrm>
          <a:off x="4953000" y="3208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161183</xdr:rowOff>
    </xdr:from>
    <xdr:ext cx="736600" cy="259045"/>
    <xdr:sp macro="" textlink="">
      <xdr:nvSpPr>
        <xdr:cNvPr id="72" name="テキスト ボックス 71"/>
        <xdr:cNvSpPr txBox="1"/>
      </xdr:nvSpPr>
      <xdr:spPr>
        <a:xfrm>
          <a:off x="4622800" y="3294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88,933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20544</xdr:rowOff>
    </xdr:from>
    <xdr:to>
      <xdr:col>3</xdr:col>
      <xdr:colOff>955675</xdr:colOff>
      <xdr:row>18</xdr:row>
      <xdr:rowOff>122144</xdr:rowOff>
    </xdr:to>
    <xdr:sp macro="" textlink="">
      <xdr:nvSpPr>
        <xdr:cNvPr id="73" name="円/楕円 72"/>
        <xdr:cNvSpPr/>
      </xdr:nvSpPr>
      <xdr:spPr bwMode="auto">
        <a:xfrm>
          <a:off x="4254500" y="315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106921</xdr:rowOff>
    </xdr:from>
    <xdr:ext cx="762000" cy="259045"/>
    <xdr:sp macro="" textlink="">
      <xdr:nvSpPr>
        <xdr:cNvPr id="74" name="テキスト ボックス 73"/>
        <xdr:cNvSpPr txBox="1"/>
      </xdr:nvSpPr>
      <xdr:spPr>
        <a:xfrm>
          <a:off x="3924300" y="324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96,054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49530</xdr:rowOff>
    </xdr:from>
    <xdr:to>
      <xdr:col>3</xdr:col>
      <xdr:colOff>257175</xdr:colOff>
      <xdr:row>18</xdr:row>
      <xdr:rowOff>151130</xdr:rowOff>
    </xdr:to>
    <xdr:sp macro="" textlink="">
      <xdr:nvSpPr>
        <xdr:cNvPr id="75" name="円/楕円 74"/>
        <xdr:cNvSpPr/>
      </xdr:nvSpPr>
      <xdr:spPr bwMode="auto">
        <a:xfrm>
          <a:off x="3556000" y="3183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135907</xdr:rowOff>
    </xdr:from>
    <xdr:ext cx="762000" cy="259045"/>
    <xdr:sp macro="" textlink="">
      <xdr:nvSpPr>
        <xdr:cNvPr id="76" name="テキスト ボックス 75"/>
        <xdr:cNvSpPr txBox="1"/>
      </xdr:nvSpPr>
      <xdr:spPr>
        <a:xfrm>
          <a:off x="3225800" y="326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92,250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64610</xdr:rowOff>
    </xdr:from>
    <xdr:to>
      <xdr:col>2</xdr:col>
      <xdr:colOff>692150</xdr:colOff>
      <xdr:row>18</xdr:row>
      <xdr:rowOff>166210</xdr:rowOff>
    </xdr:to>
    <xdr:sp macro="" textlink="">
      <xdr:nvSpPr>
        <xdr:cNvPr id="77" name="円/楕円 76"/>
        <xdr:cNvSpPr/>
      </xdr:nvSpPr>
      <xdr:spPr bwMode="auto">
        <a:xfrm>
          <a:off x="2857500" y="3198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150987</xdr:rowOff>
    </xdr:from>
    <xdr:ext cx="762000" cy="259045"/>
    <xdr:sp macro="" textlink="">
      <xdr:nvSpPr>
        <xdr:cNvPr id="78" name="テキスト ボックス 77"/>
        <xdr:cNvSpPr txBox="1"/>
      </xdr:nvSpPr>
      <xdr:spPr>
        <a:xfrm>
          <a:off x="2527300" y="328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289560</xdr:rowOff>
    </xdr:from>
    <xdr:to>
      <xdr:col>4</xdr:col>
      <xdr:colOff>1117600</xdr:colOff>
      <xdr:row>34</xdr:row>
      <xdr:rowOff>333997</xdr:rowOff>
    </xdr:to>
    <xdr:cxnSp macro="">
      <xdr:nvCxnSpPr>
        <xdr:cNvPr id="111" name="直線コネクタ 110"/>
        <xdr:cNvCxnSpPr/>
      </xdr:nvCxnSpPr>
      <xdr:spPr bwMode="auto">
        <a:xfrm>
          <a:off x="5003800" y="6557010"/>
          <a:ext cx="647700" cy="44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190009</xdr:rowOff>
    </xdr:from>
    <xdr:ext cx="762000" cy="259045"/>
    <xdr:sp macro="" textlink="">
      <xdr:nvSpPr>
        <xdr:cNvPr id="112" name="人口1人当たり決算額の推移平均値テキスト445"/>
        <xdr:cNvSpPr txBox="1"/>
      </xdr:nvSpPr>
      <xdr:spPr>
        <a:xfrm>
          <a:off x="5740400" y="680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193713</xdr:rowOff>
    </xdr:from>
    <xdr:to>
      <xdr:col>4</xdr:col>
      <xdr:colOff>469900</xdr:colOff>
      <xdr:row>34</xdr:row>
      <xdr:rowOff>289560</xdr:rowOff>
    </xdr:to>
    <xdr:cxnSp macro="">
      <xdr:nvCxnSpPr>
        <xdr:cNvPr id="114" name="直線コネクタ 113"/>
        <xdr:cNvCxnSpPr/>
      </xdr:nvCxnSpPr>
      <xdr:spPr bwMode="auto">
        <a:xfrm>
          <a:off x="4305300" y="6461163"/>
          <a:ext cx="698500" cy="95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273994</xdr:rowOff>
    </xdr:from>
    <xdr:ext cx="736600" cy="259045"/>
    <xdr:sp macro="" textlink="">
      <xdr:nvSpPr>
        <xdr:cNvPr id="116" name="テキスト ボックス 115"/>
        <xdr:cNvSpPr txBox="1"/>
      </xdr:nvSpPr>
      <xdr:spPr>
        <a:xfrm>
          <a:off x="4622800" y="688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157950</xdr:rowOff>
    </xdr:from>
    <xdr:to>
      <xdr:col>3</xdr:col>
      <xdr:colOff>904875</xdr:colOff>
      <xdr:row>34</xdr:row>
      <xdr:rowOff>193713</xdr:rowOff>
    </xdr:to>
    <xdr:cxnSp macro="">
      <xdr:nvCxnSpPr>
        <xdr:cNvPr id="117" name="直線コネクタ 116"/>
        <xdr:cNvCxnSpPr/>
      </xdr:nvCxnSpPr>
      <xdr:spPr bwMode="auto">
        <a:xfrm>
          <a:off x="3606800" y="6425400"/>
          <a:ext cx="698500" cy="35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254588</xdr:rowOff>
    </xdr:from>
    <xdr:ext cx="762000" cy="259045"/>
    <xdr:sp macro="" textlink="">
      <xdr:nvSpPr>
        <xdr:cNvPr id="119" name="テキスト ボックス 118"/>
        <xdr:cNvSpPr txBox="1"/>
      </xdr:nvSpPr>
      <xdr:spPr>
        <a:xfrm>
          <a:off x="3924300" y="686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128397</xdr:rowOff>
    </xdr:from>
    <xdr:to>
      <xdr:col>3</xdr:col>
      <xdr:colOff>206375</xdr:colOff>
      <xdr:row>34</xdr:row>
      <xdr:rowOff>157950</xdr:rowOff>
    </xdr:to>
    <xdr:cxnSp macro="">
      <xdr:nvCxnSpPr>
        <xdr:cNvPr id="120" name="直線コネクタ 119"/>
        <xdr:cNvCxnSpPr/>
      </xdr:nvCxnSpPr>
      <xdr:spPr bwMode="auto">
        <a:xfrm>
          <a:off x="2908300" y="6395847"/>
          <a:ext cx="698500" cy="29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222178</xdr:rowOff>
    </xdr:from>
    <xdr:ext cx="762000" cy="259045"/>
    <xdr:sp macro="" textlink="">
      <xdr:nvSpPr>
        <xdr:cNvPr id="122" name="テキスト ボックス 121"/>
        <xdr:cNvSpPr txBox="1"/>
      </xdr:nvSpPr>
      <xdr:spPr>
        <a:xfrm>
          <a:off x="32258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159588</xdr:rowOff>
    </xdr:from>
    <xdr:to>
      <xdr:col>2</xdr:col>
      <xdr:colOff>692150</xdr:colOff>
      <xdr:row>35</xdr:row>
      <xdr:rowOff>261188</xdr:rowOff>
    </xdr:to>
    <xdr:sp macro="" textlink="">
      <xdr:nvSpPr>
        <xdr:cNvPr id="123" name="フローチャート : 判断 122"/>
        <xdr:cNvSpPr/>
      </xdr:nvSpPr>
      <xdr:spPr bwMode="auto">
        <a:xfrm>
          <a:off x="2857500" y="6769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245965</xdr:rowOff>
    </xdr:from>
    <xdr:ext cx="762000" cy="259045"/>
    <xdr:sp macro="" textlink="">
      <xdr:nvSpPr>
        <xdr:cNvPr id="124" name="テキスト ボックス 123"/>
        <xdr:cNvSpPr txBox="1"/>
      </xdr:nvSpPr>
      <xdr:spPr>
        <a:xfrm>
          <a:off x="2527300" y="685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283197</xdr:rowOff>
    </xdr:from>
    <xdr:to>
      <xdr:col>5</xdr:col>
      <xdr:colOff>34925</xdr:colOff>
      <xdr:row>35</xdr:row>
      <xdr:rowOff>41897</xdr:rowOff>
    </xdr:to>
    <xdr:sp macro="" textlink="">
      <xdr:nvSpPr>
        <xdr:cNvPr id="130" name="円/楕円 129"/>
        <xdr:cNvSpPr/>
      </xdr:nvSpPr>
      <xdr:spPr bwMode="auto">
        <a:xfrm>
          <a:off x="5600700" y="6550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128274</xdr:rowOff>
    </xdr:from>
    <xdr:ext cx="762000" cy="259045"/>
    <xdr:sp macro="" textlink="">
      <xdr:nvSpPr>
        <xdr:cNvPr id="131" name="人口1人当たり決算額の推移該当値テキスト445"/>
        <xdr:cNvSpPr txBox="1"/>
      </xdr:nvSpPr>
      <xdr:spPr>
        <a:xfrm>
          <a:off x="5740400" y="6395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45,201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238760</xdr:rowOff>
    </xdr:from>
    <xdr:to>
      <xdr:col>4</xdr:col>
      <xdr:colOff>520700</xdr:colOff>
      <xdr:row>34</xdr:row>
      <xdr:rowOff>340360</xdr:rowOff>
    </xdr:to>
    <xdr:sp macro="" textlink="">
      <xdr:nvSpPr>
        <xdr:cNvPr id="132" name="円/楕円 131"/>
        <xdr:cNvSpPr/>
      </xdr:nvSpPr>
      <xdr:spPr bwMode="auto">
        <a:xfrm>
          <a:off x="4953000" y="6506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7637</xdr:rowOff>
    </xdr:from>
    <xdr:ext cx="736600" cy="259045"/>
    <xdr:sp macro="" textlink="">
      <xdr:nvSpPr>
        <xdr:cNvPr id="133" name="テキスト ボックス 132"/>
        <xdr:cNvSpPr txBox="1"/>
      </xdr:nvSpPr>
      <xdr:spPr>
        <a:xfrm>
          <a:off x="4622800" y="6275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48,700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142913</xdr:rowOff>
    </xdr:from>
    <xdr:to>
      <xdr:col>3</xdr:col>
      <xdr:colOff>955675</xdr:colOff>
      <xdr:row>34</xdr:row>
      <xdr:rowOff>244513</xdr:rowOff>
    </xdr:to>
    <xdr:sp macro="" textlink="">
      <xdr:nvSpPr>
        <xdr:cNvPr id="134" name="円/楕円 133"/>
        <xdr:cNvSpPr/>
      </xdr:nvSpPr>
      <xdr:spPr bwMode="auto">
        <a:xfrm>
          <a:off x="4254500" y="6410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254690</xdr:rowOff>
    </xdr:from>
    <xdr:ext cx="762000" cy="259045"/>
    <xdr:sp macro="" textlink="">
      <xdr:nvSpPr>
        <xdr:cNvPr id="135" name="テキスト ボックス 134"/>
        <xdr:cNvSpPr txBox="1"/>
      </xdr:nvSpPr>
      <xdr:spPr>
        <a:xfrm>
          <a:off x="3924300" y="6179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56,247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107150</xdr:rowOff>
    </xdr:from>
    <xdr:to>
      <xdr:col>3</xdr:col>
      <xdr:colOff>257175</xdr:colOff>
      <xdr:row>34</xdr:row>
      <xdr:rowOff>208750</xdr:rowOff>
    </xdr:to>
    <xdr:sp macro="" textlink="">
      <xdr:nvSpPr>
        <xdr:cNvPr id="136" name="円/楕円 135"/>
        <xdr:cNvSpPr/>
      </xdr:nvSpPr>
      <xdr:spPr bwMode="auto">
        <a:xfrm>
          <a:off x="3556000" y="6374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218927</xdr:rowOff>
    </xdr:from>
    <xdr:ext cx="762000" cy="259045"/>
    <xdr:sp macro="" textlink="">
      <xdr:nvSpPr>
        <xdr:cNvPr id="137" name="テキスト ボックス 136"/>
        <xdr:cNvSpPr txBox="1"/>
      </xdr:nvSpPr>
      <xdr:spPr>
        <a:xfrm>
          <a:off x="3225800" y="61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59,063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77597</xdr:rowOff>
    </xdr:from>
    <xdr:to>
      <xdr:col>2</xdr:col>
      <xdr:colOff>692150</xdr:colOff>
      <xdr:row>34</xdr:row>
      <xdr:rowOff>179197</xdr:rowOff>
    </xdr:to>
    <xdr:sp macro="" textlink="">
      <xdr:nvSpPr>
        <xdr:cNvPr id="138" name="円/楕円 137"/>
        <xdr:cNvSpPr/>
      </xdr:nvSpPr>
      <xdr:spPr bwMode="auto">
        <a:xfrm>
          <a:off x="2857500" y="6345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189374</xdr:rowOff>
    </xdr:from>
    <xdr:ext cx="762000" cy="259045"/>
    <xdr:sp macro="" textlink="">
      <xdr:nvSpPr>
        <xdr:cNvPr id="139" name="テキスト ボックス 138"/>
        <xdr:cNvSpPr txBox="1"/>
      </xdr:nvSpPr>
      <xdr:spPr>
        <a:xfrm>
          <a:off x="2527300" y="611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石川県宝達志水町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財政調整基金は</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１８、１９年度には財政状況の悪化から取崩しを実施しており、１９年度決算時には４００百万円を下回ることとなったが、２０年度から２２年度にかけて１７０百万円の新規積立を行い、現在高が目標額を設定した５００百万円に達した。</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２３年度から</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には、決算剰余金を地方債残高の縮減を図る際の繰上償還の備えとして減債基金へ積立を行い、財政調整基金へ新規積立を実施しなかったが、標準財政規模に対する比率は１０ポイント弱を確保して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年度の実質収支額は、歳入において</a:t>
          </a:r>
          <a:r>
            <a:rPr kumimoji="1" lang="ja-JP" altLang="en-US" sz="1100">
              <a:solidFill>
                <a:schemeClr val="dk1"/>
              </a:solidFill>
              <a:effectLst/>
              <a:latin typeface="+mn-lt"/>
              <a:ea typeface="+mn-ea"/>
              <a:cs typeface="+mn-cs"/>
            </a:rPr>
            <a:t>法人住民税、特別</a:t>
          </a:r>
          <a:r>
            <a:rPr kumimoji="1" lang="ja-JP" altLang="ja-JP" sz="1100">
              <a:solidFill>
                <a:schemeClr val="dk1"/>
              </a:solidFill>
              <a:effectLst/>
              <a:latin typeface="+mn-lt"/>
              <a:ea typeface="+mn-ea"/>
              <a:cs typeface="+mn-cs"/>
            </a:rPr>
            <a:t>交付税の増加があったこと、</a:t>
          </a:r>
          <a:r>
            <a:rPr kumimoji="1" lang="ja-JP" altLang="en-US" sz="1100">
              <a:solidFill>
                <a:schemeClr val="dk1"/>
              </a:solidFill>
              <a:effectLst/>
              <a:latin typeface="+mn-lt"/>
              <a:ea typeface="+mn-ea"/>
              <a:cs typeface="+mn-cs"/>
            </a:rPr>
            <a:t>統合中学校建設事業の財源として、基金取崩を行ったことから</a:t>
          </a:r>
          <a:r>
            <a:rPr kumimoji="1" lang="ja-JP" altLang="ja-JP" sz="1100">
              <a:solidFill>
                <a:schemeClr val="dk1"/>
              </a:solidFill>
              <a:effectLst/>
              <a:latin typeface="+mn-lt"/>
              <a:ea typeface="+mn-ea"/>
              <a:cs typeface="+mn-cs"/>
            </a:rPr>
            <a:t>、実質単年度収支は標準財政規模比で</a:t>
          </a:r>
          <a:r>
            <a:rPr kumimoji="1" lang="en-US" altLang="ja-JP" sz="1100">
              <a:solidFill>
                <a:schemeClr val="dk1"/>
              </a:solidFill>
              <a:effectLst/>
              <a:latin typeface="+mn-lt"/>
              <a:ea typeface="+mn-ea"/>
              <a:cs typeface="+mn-cs"/>
            </a:rPr>
            <a:t>5.55</a:t>
          </a:r>
          <a:r>
            <a:rPr kumimoji="1" lang="ja-JP" altLang="ja-JP" sz="1100">
              <a:solidFill>
                <a:schemeClr val="dk1"/>
              </a:solidFill>
              <a:effectLst/>
              <a:latin typeface="+mn-lt"/>
              <a:ea typeface="+mn-ea"/>
              <a:cs typeface="+mn-cs"/>
            </a:rPr>
            <a:t>ポイント改善した。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石川県宝達志水町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一般会計、特別会計においては実質収支は黒字であり、企業会計においても剰余金が発生していることから連結実質赤字比率は該当がない状況となっている。</a:t>
          </a:r>
          <a:endParaRPr lang="ja-JP" altLang="ja-JP" sz="1800">
            <a:effectLst/>
          </a:endParaRPr>
        </a:p>
        <a:p>
          <a:r>
            <a:rPr kumimoji="1" lang="ja-JP" altLang="ja-JP" sz="1400">
              <a:solidFill>
                <a:schemeClr val="dk1"/>
              </a:solidFill>
              <a:effectLst/>
              <a:latin typeface="+mn-lt"/>
              <a:ea typeface="+mn-ea"/>
              <a:cs typeface="+mn-cs"/>
            </a:rPr>
            <a:t>　しかしながら、特別会計に対する一般会計からの繰出金は増加傾向にあり、今後ますます大きな負担となることが予測されるため、国民健康保険特別会計や介護保険特別会計において保険料（税）の適正化によって財政基盤の強化が必要である</a:t>
          </a:r>
          <a:r>
            <a:rPr kumimoji="1" lang="ja-JP" altLang="en-US"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特に、下水道会計ついては、赤字補填の基準外繰出を行っていることから、経営健全化は急務である</a:t>
          </a:r>
          <a:r>
            <a:rPr kumimoji="1" lang="ja-JP" altLang="ja-JP" sz="1400">
              <a:solidFill>
                <a:schemeClr val="dk1"/>
              </a:solidFill>
              <a:effectLst/>
              <a:latin typeface="+mn-lt"/>
              <a:ea typeface="+mn-ea"/>
              <a:cs typeface="+mn-cs"/>
            </a:rPr>
            <a:t>。</a:t>
          </a:r>
          <a:endParaRPr kumimoji="1" lang="en-US" altLang="ja-JP" sz="18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石川県宝達志水町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合併前の旧町時代に整備した大型施設の元利償還金に加え、合併後の合併特例債を活用した大型事業の実施によって多額の地方債を発行してきた。これらが要因となり、元利償還金額は類似団体平均を大きく上回る状況となっている。</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も、下水道事業の推進による元利償還金が増大しているほか、水道事業会計の高料金対策に要する繰出金が準元利償還金として算入されていることも比率を高める要因の一つとなっている。</a:t>
          </a:r>
          <a:endParaRPr lang="ja-JP" altLang="ja-JP" sz="1400">
            <a:effectLst/>
          </a:endParaRPr>
        </a:p>
        <a:p>
          <a:r>
            <a:rPr kumimoji="1" lang="ja-JP" altLang="ja-JP" sz="1100">
              <a:solidFill>
                <a:schemeClr val="dk1"/>
              </a:solidFill>
              <a:effectLst/>
              <a:latin typeface="+mn-lt"/>
              <a:ea typeface="+mn-ea"/>
              <a:cs typeface="+mn-cs"/>
            </a:rPr>
            <a:t>　当該指標の低減には、地方債の繰上償還の実施が効果的であり、減債基金を活用し、繰上償還の実施を積極的に推進していく。</a:t>
          </a:r>
          <a:endParaRPr lang="ja-JP" altLang="ja-JP" sz="1400">
            <a:effectLst/>
          </a:endParaRPr>
        </a:p>
        <a:p>
          <a:r>
            <a:rPr kumimoji="1" lang="ja-JP" altLang="ja-JP" sz="1100">
              <a:solidFill>
                <a:schemeClr val="dk1"/>
              </a:solidFill>
              <a:effectLst/>
              <a:latin typeface="+mn-lt"/>
              <a:ea typeface="+mn-ea"/>
              <a:cs typeface="+mn-cs"/>
            </a:rPr>
            <a:t>　また、公営企業の経営健全化も推進し、準元利償還金の削減も図る。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石川県宝達志水町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一般会計における地方債残高は、合併後に合併特例債を活用した大型事業の実施によって多額の地方債を発行してきたため増加傾向にあるものの、</a:t>
          </a:r>
          <a:r>
            <a:rPr kumimoji="1" lang="en-US" altLang="ja-JP" sz="1050">
              <a:solidFill>
                <a:schemeClr val="dk1"/>
              </a:solidFill>
              <a:effectLst/>
              <a:latin typeface="+mn-lt"/>
              <a:ea typeface="+mn-ea"/>
              <a:cs typeface="+mn-cs"/>
            </a:rPr>
            <a:t>H</a:t>
          </a:r>
          <a:r>
            <a:rPr kumimoji="1" lang="ja-JP" altLang="ja-JP" sz="1050">
              <a:solidFill>
                <a:schemeClr val="dk1"/>
              </a:solidFill>
              <a:effectLst/>
              <a:latin typeface="+mn-lt"/>
              <a:ea typeface="+mn-ea"/>
              <a:cs typeface="+mn-cs"/>
            </a:rPr>
            <a:t>２２年度で大型事業が一段落することから、減少しているものである。</a:t>
          </a:r>
          <a:endParaRPr lang="ja-JP" altLang="ja-JP" sz="1200">
            <a:effectLst/>
          </a:endParaRPr>
        </a:p>
        <a:p>
          <a:r>
            <a:rPr kumimoji="1" lang="ja-JP" altLang="ja-JP" sz="1050">
              <a:solidFill>
                <a:schemeClr val="dk1"/>
              </a:solidFill>
              <a:effectLst/>
              <a:latin typeface="+mn-lt"/>
              <a:ea typeface="+mn-ea"/>
              <a:cs typeface="+mn-cs"/>
            </a:rPr>
            <a:t>　しかし、</a:t>
          </a:r>
          <a:r>
            <a:rPr kumimoji="1" lang="en-US" altLang="ja-JP" sz="1050">
              <a:solidFill>
                <a:schemeClr val="dk1"/>
              </a:solidFill>
              <a:effectLst/>
              <a:latin typeface="+mn-lt"/>
              <a:ea typeface="+mn-ea"/>
              <a:cs typeface="+mn-cs"/>
            </a:rPr>
            <a:t>H</a:t>
          </a:r>
          <a:r>
            <a:rPr kumimoji="1" lang="ja-JP" altLang="ja-JP" sz="1050">
              <a:solidFill>
                <a:schemeClr val="dk1"/>
              </a:solidFill>
              <a:effectLst/>
              <a:latin typeface="+mn-lt"/>
              <a:ea typeface="+mn-ea"/>
              <a:cs typeface="+mn-cs"/>
            </a:rPr>
            <a:t>２５年度には、土地開発公社解散のための第三セクター等改革推進債、防災行政無線の整備、押水総合体育館の耐震補強整備事業のため、地方債現在高は増加し</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H</a:t>
          </a:r>
          <a:r>
            <a:rPr kumimoji="1" lang="ja-JP" altLang="ja-JP" sz="1050">
              <a:solidFill>
                <a:schemeClr val="dk1"/>
              </a:solidFill>
              <a:effectLst/>
              <a:latin typeface="+mn-lt"/>
              <a:ea typeface="+mn-ea"/>
              <a:cs typeface="+mn-cs"/>
            </a:rPr>
            <a:t>２６年度には統合中学校建設事業が完了</a:t>
          </a:r>
          <a:r>
            <a:rPr kumimoji="1" lang="ja-JP" altLang="en-US" sz="1050">
              <a:solidFill>
                <a:schemeClr val="dk1"/>
              </a:solidFill>
              <a:effectLst/>
              <a:latin typeface="+mn-lt"/>
              <a:ea typeface="+mn-ea"/>
              <a:cs typeface="+mn-cs"/>
            </a:rPr>
            <a:t>し、</a:t>
          </a:r>
          <a:r>
            <a:rPr kumimoji="1" lang="ja-JP" altLang="ja-JP" sz="1050">
              <a:solidFill>
                <a:schemeClr val="dk1"/>
              </a:solidFill>
              <a:effectLst/>
              <a:latin typeface="+mn-lt"/>
              <a:ea typeface="+mn-ea"/>
              <a:cs typeface="+mn-cs"/>
            </a:rPr>
            <a:t>多額の地方債を発行する</a:t>
          </a:r>
          <a:r>
            <a:rPr kumimoji="1" lang="ja-JP" altLang="en-US" sz="1050">
              <a:solidFill>
                <a:schemeClr val="dk1"/>
              </a:solidFill>
              <a:effectLst/>
              <a:latin typeface="+mn-lt"/>
              <a:ea typeface="+mn-ea"/>
              <a:cs typeface="+mn-cs"/>
            </a:rPr>
            <a:t>こととなった</a:t>
          </a:r>
          <a:r>
            <a:rPr kumimoji="1" lang="ja-JP" altLang="ja-JP" sz="1050">
              <a:solidFill>
                <a:schemeClr val="dk1"/>
              </a:solidFill>
              <a:effectLst/>
              <a:latin typeface="+mn-lt"/>
              <a:ea typeface="+mn-ea"/>
              <a:cs typeface="+mn-cs"/>
            </a:rPr>
            <a:t>。</a:t>
          </a:r>
          <a:endParaRPr lang="ja-JP" altLang="ja-JP" sz="1200">
            <a:effectLst/>
          </a:endParaRPr>
        </a:p>
        <a:p>
          <a:r>
            <a:rPr kumimoji="1" lang="ja-JP" altLang="ja-JP" sz="1050">
              <a:solidFill>
                <a:schemeClr val="dk1"/>
              </a:solidFill>
              <a:effectLst/>
              <a:latin typeface="+mn-lt"/>
              <a:ea typeface="+mn-ea"/>
              <a:cs typeface="+mn-cs"/>
            </a:rPr>
            <a:t>　債務負担行為は</a:t>
          </a:r>
          <a:r>
            <a:rPr kumimoji="1" lang="ja-JP" altLang="en-US" sz="1050">
              <a:solidFill>
                <a:schemeClr val="dk1"/>
              </a:solidFill>
              <a:effectLst/>
              <a:latin typeface="+mn-lt"/>
              <a:ea typeface="+mn-ea"/>
              <a:cs typeface="+mn-cs"/>
            </a:rPr>
            <a:t>、社会福祉法人への施設建設借入の償還補助が順次</a:t>
          </a:r>
          <a:r>
            <a:rPr kumimoji="1" lang="ja-JP" altLang="ja-JP" sz="1050">
              <a:solidFill>
                <a:schemeClr val="dk1"/>
              </a:solidFill>
              <a:effectLst/>
              <a:latin typeface="+mn-lt"/>
              <a:ea typeface="+mn-ea"/>
              <a:cs typeface="+mn-cs"/>
            </a:rPr>
            <a:t>終了し、減少している。</a:t>
          </a:r>
          <a:endParaRPr lang="ja-JP" altLang="ja-JP" sz="1200">
            <a:effectLst/>
          </a:endParaRPr>
        </a:p>
        <a:p>
          <a:r>
            <a:rPr kumimoji="1" lang="ja-JP" altLang="ja-JP" sz="1050">
              <a:solidFill>
                <a:schemeClr val="dk1"/>
              </a:solidFill>
              <a:effectLst/>
              <a:latin typeface="+mn-lt"/>
              <a:ea typeface="+mn-ea"/>
              <a:cs typeface="+mn-cs"/>
            </a:rPr>
            <a:t>　組合等負担金は、一部事務組合における地方債現在高が減少したことに伴い減少している。</a:t>
          </a:r>
          <a:endParaRPr lang="ja-JP" altLang="ja-JP" sz="1200">
            <a:effectLst/>
          </a:endParaRPr>
        </a:p>
        <a:p>
          <a:r>
            <a:rPr kumimoji="1" lang="ja-JP" altLang="ja-JP" sz="1050">
              <a:solidFill>
                <a:schemeClr val="dk1"/>
              </a:solidFill>
              <a:effectLst/>
              <a:latin typeface="+mn-lt"/>
              <a:ea typeface="+mn-ea"/>
              <a:cs typeface="+mn-cs"/>
            </a:rPr>
            <a:t>　退職手当組合負担見込額は、</a:t>
          </a:r>
          <a:r>
            <a:rPr kumimoji="1" lang="en-US" altLang="ja-JP" sz="1050">
              <a:solidFill>
                <a:schemeClr val="dk1"/>
              </a:solidFill>
              <a:effectLst/>
              <a:latin typeface="+mn-lt"/>
              <a:ea typeface="+mn-ea"/>
              <a:cs typeface="+mn-cs"/>
            </a:rPr>
            <a:t>H</a:t>
          </a:r>
          <a:r>
            <a:rPr kumimoji="1" lang="ja-JP" altLang="ja-JP" sz="1050">
              <a:solidFill>
                <a:schemeClr val="dk1"/>
              </a:solidFill>
              <a:effectLst/>
              <a:latin typeface="+mn-lt"/>
              <a:ea typeface="+mn-ea"/>
              <a:cs typeface="+mn-cs"/>
            </a:rPr>
            <a:t>２３年度は新規採用を行ったことから前年度並みとなったものの、退職補充の抑制により、近年続いてた減少傾向が継続している。</a:t>
          </a:r>
          <a:endParaRPr lang="ja-JP" altLang="ja-JP" sz="1200">
            <a:effectLst/>
          </a:endParaRPr>
        </a:p>
        <a:p>
          <a:r>
            <a:rPr kumimoji="1" lang="ja-JP" altLang="ja-JP" sz="1050">
              <a:solidFill>
                <a:schemeClr val="dk1"/>
              </a:solidFill>
              <a:effectLst/>
              <a:latin typeface="+mn-lt"/>
              <a:ea typeface="+mn-ea"/>
              <a:cs typeface="+mn-cs"/>
            </a:rPr>
            <a:t>　充当可能基金は、</a:t>
          </a:r>
          <a:r>
            <a:rPr kumimoji="1" lang="ja-JP" altLang="en-US" sz="1050">
              <a:solidFill>
                <a:schemeClr val="dk1"/>
              </a:solidFill>
              <a:effectLst/>
              <a:latin typeface="+mn-lt"/>
              <a:ea typeface="+mn-ea"/>
              <a:cs typeface="+mn-cs"/>
            </a:rPr>
            <a:t>統合中学校建設事業の財源として取崩を行った</a:t>
          </a:r>
          <a:r>
            <a:rPr kumimoji="1" lang="ja-JP" altLang="ja-JP" sz="1050">
              <a:solidFill>
                <a:schemeClr val="dk1"/>
              </a:solidFill>
              <a:effectLst/>
              <a:latin typeface="+mn-lt"/>
              <a:ea typeface="+mn-ea"/>
              <a:cs typeface="+mn-cs"/>
            </a:rPr>
            <a:t>結果、</a:t>
          </a:r>
          <a:r>
            <a:rPr kumimoji="1" lang="en-US" altLang="ja-JP" sz="1050">
              <a:solidFill>
                <a:schemeClr val="dk1"/>
              </a:solidFill>
              <a:effectLst/>
              <a:latin typeface="+mn-lt"/>
              <a:ea typeface="+mn-ea"/>
              <a:cs typeface="+mn-cs"/>
            </a:rPr>
            <a:t>H</a:t>
          </a:r>
          <a:r>
            <a:rPr kumimoji="1" lang="ja-JP" altLang="en-US" sz="1050">
              <a:solidFill>
                <a:schemeClr val="dk1"/>
              </a:solidFill>
              <a:effectLst/>
              <a:latin typeface="+mn-lt"/>
              <a:ea typeface="+mn-ea"/>
              <a:cs typeface="+mn-cs"/>
            </a:rPr>
            <a:t>２６決算で減少した</a:t>
          </a:r>
          <a:r>
            <a:rPr kumimoji="1" lang="ja-JP" altLang="ja-JP" sz="105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充当可能特定歳入は、旧土地開発公社用地の売却代金が分割収入されることから、</a:t>
          </a:r>
          <a:r>
            <a:rPr kumimoji="1" lang="en-US" altLang="ja-JP" sz="1050">
              <a:solidFill>
                <a:schemeClr val="dk1"/>
              </a:solidFill>
              <a:effectLst/>
              <a:latin typeface="+mn-lt"/>
              <a:ea typeface="+mn-ea"/>
              <a:cs typeface="+mn-cs"/>
            </a:rPr>
            <a:t>H</a:t>
          </a:r>
          <a:r>
            <a:rPr kumimoji="1" lang="ja-JP" altLang="en-US" sz="1050">
              <a:solidFill>
                <a:schemeClr val="dk1"/>
              </a:solidFill>
              <a:effectLst/>
              <a:latin typeface="+mn-lt"/>
              <a:ea typeface="+mn-ea"/>
              <a:cs typeface="+mn-cs"/>
            </a:rPr>
            <a:t>２５決算から増加した。今後は順次収入した代金は、第三セクター等改革推進債の繰上償還のため、減債基金への積立等を予定している。</a:t>
          </a:r>
          <a:endParaRPr kumimoji="1" lang="en-US" altLang="ja-JP" sz="105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C20" sqref="AC20:AG20"/>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10870764</v>
      </c>
      <c r="BO4" s="349"/>
      <c r="BP4" s="349"/>
      <c r="BQ4" s="349"/>
      <c r="BR4" s="349"/>
      <c r="BS4" s="349"/>
      <c r="BT4" s="349"/>
      <c r="BU4" s="350"/>
      <c r="BV4" s="348">
        <v>9843356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8.5</v>
      </c>
      <c r="CU4" s="355"/>
      <c r="CV4" s="355"/>
      <c r="CW4" s="355"/>
      <c r="CX4" s="355"/>
      <c r="CY4" s="355"/>
      <c r="CZ4" s="355"/>
      <c r="DA4" s="356"/>
      <c r="DB4" s="354">
        <v>4.3</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10403208</v>
      </c>
      <c r="BO5" s="386"/>
      <c r="BP5" s="386"/>
      <c r="BQ5" s="386"/>
      <c r="BR5" s="386"/>
      <c r="BS5" s="386"/>
      <c r="BT5" s="386"/>
      <c r="BU5" s="387"/>
      <c r="BV5" s="385">
        <v>9545677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93</v>
      </c>
      <c r="CU5" s="383"/>
      <c r="CV5" s="383"/>
      <c r="CW5" s="383"/>
      <c r="CX5" s="383"/>
      <c r="CY5" s="383"/>
      <c r="CZ5" s="383"/>
      <c r="DA5" s="384"/>
      <c r="DB5" s="382">
        <v>91.5</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467556</v>
      </c>
      <c r="BO6" s="386"/>
      <c r="BP6" s="386"/>
      <c r="BQ6" s="386"/>
      <c r="BR6" s="386"/>
      <c r="BS6" s="386"/>
      <c r="BT6" s="386"/>
      <c r="BU6" s="387"/>
      <c r="BV6" s="385">
        <v>297679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99.2</v>
      </c>
      <c r="CU6" s="423"/>
      <c r="CV6" s="423"/>
      <c r="CW6" s="423"/>
      <c r="CX6" s="423"/>
      <c r="CY6" s="423"/>
      <c r="CZ6" s="423"/>
      <c r="DA6" s="424"/>
      <c r="DB6" s="422">
        <v>97.8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7566</v>
      </c>
      <c r="BO7" s="386"/>
      <c r="BP7" s="386"/>
      <c r="BQ7" s="386"/>
      <c r="BR7" s="386"/>
      <c r="BS7" s="386"/>
      <c r="BT7" s="386"/>
      <c r="BU7" s="387"/>
      <c r="BV7" s="385">
        <v>59723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5392782</v>
      </c>
      <c r="CU7" s="386"/>
      <c r="CV7" s="386"/>
      <c r="CW7" s="386"/>
      <c r="CX7" s="386"/>
      <c r="CY7" s="386"/>
      <c r="CZ7" s="386"/>
      <c r="DA7" s="387"/>
      <c r="DB7" s="385">
        <v>5578111</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459990</v>
      </c>
      <c r="BO8" s="386"/>
      <c r="BP8" s="386"/>
      <c r="BQ8" s="386"/>
      <c r="BR8" s="386"/>
      <c r="BS8" s="386"/>
      <c r="BT8" s="386"/>
      <c r="BU8" s="387"/>
      <c r="BV8" s="385">
        <v>237956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0.34</v>
      </c>
      <c r="CU8" s="426"/>
      <c r="CV8" s="426"/>
      <c r="CW8" s="426"/>
      <c r="CX8" s="426"/>
      <c r="CY8" s="426"/>
      <c r="CZ8" s="426"/>
      <c r="DA8" s="427"/>
      <c r="DB8" s="425">
        <v>0.35</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14277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222034</v>
      </c>
      <c r="BO9" s="386"/>
      <c r="BP9" s="386"/>
      <c r="BQ9" s="386"/>
      <c r="BR9" s="386"/>
      <c r="BS9" s="386"/>
      <c r="BT9" s="386"/>
      <c r="BU9" s="387"/>
      <c r="BV9" s="385">
        <v>188682</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27.7</v>
      </c>
      <c r="CU9" s="383"/>
      <c r="CV9" s="383"/>
      <c r="CW9" s="383"/>
      <c r="CX9" s="383"/>
      <c r="CY9" s="383"/>
      <c r="CZ9" s="383"/>
      <c r="DA9" s="384"/>
      <c r="DB9" s="382">
        <v>27.3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15236</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330</v>
      </c>
      <c r="BO10" s="386"/>
      <c r="BP10" s="386"/>
      <c r="BQ10" s="386"/>
      <c r="BR10" s="386"/>
      <c r="BS10" s="386"/>
      <c r="BT10" s="386"/>
      <c r="BU10" s="387"/>
      <c r="BV10" s="385">
        <v>139</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v>548482</v>
      </c>
      <c r="BO11" s="386"/>
      <c r="BP11" s="386"/>
      <c r="BQ11" s="386"/>
      <c r="BR11" s="386"/>
      <c r="BS11" s="386"/>
      <c r="BT11" s="386"/>
      <c r="BU11" s="387"/>
      <c r="BV11" s="385">
        <v>298438</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14025</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13894</v>
      </c>
      <c r="S13" s="467"/>
      <c r="T13" s="467"/>
      <c r="U13" s="467"/>
      <c r="V13" s="468"/>
      <c r="W13" s="401" t="s">
        <v>124</v>
      </c>
      <c r="X13" s="402"/>
      <c r="Y13" s="402"/>
      <c r="Z13" s="402"/>
      <c r="AA13" s="402"/>
      <c r="AB13" s="392"/>
      <c r="AC13" s="436">
        <v>423</v>
      </c>
      <c r="AD13" s="437"/>
      <c r="AE13" s="437"/>
      <c r="AF13" s="437"/>
      <c r="AG13" s="476"/>
      <c r="AH13" s="436">
        <v>498</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770846</v>
      </c>
      <c r="BO13" s="386"/>
      <c r="BP13" s="386"/>
      <c r="BQ13" s="386"/>
      <c r="BR13" s="386"/>
      <c r="BS13" s="386"/>
      <c r="BT13" s="386"/>
      <c r="BU13" s="387"/>
      <c r="BV13" s="385">
        <v>487259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16.899999999999999</v>
      </c>
      <c r="CU13" s="383"/>
      <c r="CV13" s="383"/>
      <c r="CW13" s="383"/>
      <c r="CX13" s="383"/>
      <c r="CY13" s="383"/>
      <c r="CZ13" s="383"/>
      <c r="DA13" s="384"/>
      <c r="DB13" s="382">
        <v>18.5</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14244</v>
      </c>
      <c r="S14" s="467"/>
      <c r="T14" s="467"/>
      <c r="U14" s="467"/>
      <c r="V14" s="468"/>
      <c r="W14" s="375"/>
      <c r="X14" s="376"/>
      <c r="Y14" s="376"/>
      <c r="Z14" s="376"/>
      <c r="AA14" s="376"/>
      <c r="AB14" s="365"/>
      <c r="AC14" s="469">
        <v>6.4</v>
      </c>
      <c r="AD14" s="470"/>
      <c r="AE14" s="470"/>
      <c r="AF14" s="470"/>
      <c r="AG14" s="471"/>
      <c r="AH14" s="469">
        <v>6.7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141.9</v>
      </c>
      <c r="CU14" s="481"/>
      <c r="CV14" s="481"/>
      <c r="CW14" s="481"/>
      <c r="CX14" s="481"/>
      <c r="CY14" s="481"/>
      <c r="CZ14" s="481"/>
      <c r="DA14" s="482"/>
      <c r="DB14" s="480">
        <v>150.30000000000001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14111</v>
      </c>
      <c r="S15" s="467"/>
      <c r="T15" s="467"/>
      <c r="U15" s="467"/>
      <c r="V15" s="468"/>
      <c r="W15" s="401" t="s">
        <v>130</v>
      </c>
      <c r="X15" s="402"/>
      <c r="Y15" s="402"/>
      <c r="Z15" s="402"/>
      <c r="AA15" s="402"/>
      <c r="AB15" s="392"/>
      <c r="AC15" s="436">
        <v>2411</v>
      </c>
      <c r="AD15" s="437"/>
      <c r="AE15" s="437"/>
      <c r="AF15" s="437"/>
      <c r="AG15" s="476"/>
      <c r="AH15" s="436">
        <v>2796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1385006</v>
      </c>
      <c r="BO15" s="349"/>
      <c r="BP15" s="349"/>
      <c r="BQ15" s="349"/>
      <c r="BR15" s="349"/>
      <c r="BS15" s="349"/>
      <c r="BT15" s="349"/>
      <c r="BU15" s="350"/>
      <c r="BV15" s="348">
        <v>1474126</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36.5</v>
      </c>
      <c r="AD16" s="470"/>
      <c r="AE16" s="470"/>
      <c r="AF16" s="470"/>
      <c r="AG16" s="471"/>
      <c r="AH16" s="469">
        <v>37.5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4175419</v>
      </c>
      <c r="BO16" s="386"/>
      <c r="BP16" s="386"/>
      <c r="BQ16" s="386"/>
      <c r="BR16" s="386"/>
      <c r="BS16" s="386"/>
      <c r="BT16" s="386"/>
      <c r="BU16" s="387"/>
      <c r="BV16" s="385">
        <v>4183626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3768</v>
      </c>
      <c r="AD17" s="437"/>
      <c r="AE17" s="437"/>
      <c r="AF17" s="437"/>
      <c r="AG17" s="476"/>
      <c r="AH17" s="436">
        <v>4154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1753563</v>
      </c>
      <c r="BO17" s="386"/>
      <c r="BP17" s="386"/>
      <c r="BQ17" s="386"/>
      <c r="BR17" s="386"/>
      <c r="BS17" s="386"/>
      <c r="BT17" s="386"/>
      <c r="BU17" s="387"/>
      <c r="BV17" s="385">
        <v>1885233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111.52</v>
      </c>
      <c r="M18" s="498"/>
      <c r="N18" s="498"/>
      <c r="O18" s="498"/>
      <c r="P18" s="498"/>
      <c r="Q18" s="498"/>
      <c r="R18" s="499"/>
      <c r="S18" s="499"/>
      <c r="T18" s="499"/>
      <c r="U18" s="499"/>
      <c r="V18" s="500"/>
      <c r="W18" s="403"/>
      <c r="X18" s="404"/>
      <c r="Y18" s="404"/>
      <c r="Z18" s="404"/>
      <c r="AA18" s="404"/>
      <c r="AB18" s="395"/>
      <c r="AC18" s="501">
        <v>57.1</v>
      </c>
      <c r="AD18" s="502"/>
      <c r="AE18" s="502"/>
      <c r="AF18" s="502"/>
      <c r="AG18" s="503"/>
      <c r="AH18" s="501">
        <v>55.8</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5152907</v>
      </c>
      <c r="BO18" s="386"/>
      <c r="BP18" s="386"/>
      <c r="BQ18" s="386"/>
      <c r="BR18" s="386"/>
      <c r="BS18" s="386"/>
      <c r="BT18" s="386"/>
      <c r="BU18" s="387"/>
      <c r="BV18" s="385">
        <v>5055362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128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6864604</v>
      </c>
      <c r="BO19" s="386"/>
      <c r="BP19" s="386"/>
      <c r="BQ19" s="386"/>
      <c r="BR19" s="386"/>
      <c r="BS19" s="386"/>
      <c r="BT19" s="386"/>
      <c r="BU19" s="387"/>
      <c r="BV19" s="385">
        <v>6122314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4561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12442216</v>
      </c>
      <c r="BO23" s="386"/>
      <c r="BP23" s="386"/>
      <c r="BQ23" s="386"/>
      <c r="BR23" s="386"/>
      <c r="BS23" s="386"/>
      <c r="BT23" s="386"/>
      <c r="BU23" s="387"/>
      <c r="BV23" s="385">
        <v>12306794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7600</v>
      </c>
      <c r="R24" s="437"/>
      <c r="S24" s="437"/>
      <c r="T24" s="437"/>
      <c r="U24" s="437"/>
      <c r="V24" s="476"/>
      <c r="W24" s="531"/>
      <c r="X24" s="519"/>
      <c r="Y24" s="520"/>
      <c r="Z24" s="435" t="s">
        <v>153</v>
      </c>
      <c r="AA24" s="415"/>
      <c r="AB24" s="415"/>
      <c r="AC24" s="415"/>
      <c r="AD24" s="415"/>
      <c r="AE24" s="415"/>
      <c r="AF24" s="415"/>
      <c r="AG24" s="416"/>
      <c r="AH24" s="436">
        <v>144</v>
      </c>
      <c r="AI24" s="437"/>
      <c r="AJ24" s="437"/>
      <c r="AK24" s="437"/>
      <c r="AL24" s="476"/>
      <c r="AM24" s="436">
        <v>425664</v>
      </c>
      <c r="AN24" s="437"/>
      <c r="AO24" s="437"/>
      <c r="AP24" s="437"/>
      <c r="AQ24" s="437"/>
      <c r="AR24" s="476"/>
      <c r="AS24" s="436">
        <v>2956</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5387991</v>
      </c>
      <c r="BO24" s="386"/>
      <c r="BP24" s="386"/>
      <c r="BQ24" s="386"/>
      <c r="BR24" s="386"/>
      <c r="BS24" s="386"/>
      <c r="BT24" s="386"/>
      <c r="BU24" s="387"/>
      <c r="BV24" s="385">
        <v>5228909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6000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381016</v>
      </c>
      <c r="BO25" s="349"/>
      <c r="BP25" s="349"/>
      <c r="BQ25" s="349"/>
      <c r="BR25" s="349"/>
      <c r="BS25" s="349"/>
      <c r="BT25" s="349"/>
      <c r="BU25" s="350"/>
      <c r="BV25" s="348">
        <v>2837394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5360</v>
      </c>
      <c r="R26" s="437"/>
      <c r="S26" s="437"/>
      <c r="T26" s="437"/>
      <c r="U26" s="437"/>
      <c r="V26" s="476"/>
      <c r="W26" s="531"/>
      <c r="X26" s="519"/>
      <c r="Y26" s="520"/>
      <c r="Z26" s="435" t="s">
        <v>159</v>
      </c>
      <c r="AA26" s="555"/>
      <c r="AB26" s="555"/>
      <c r="AC26" s="555"/>
      <c r="AD26" s="555"/>
      <c r="AE26" s="555"/>
      <c r="AF26" s="555"/>
      <c r="AG26" s="556"/>
      <c r="AH26" s="436">
        <v>5</v>
      </c>
      <c r="AI26" s="437"/>
      <c r="AJ26" s="437"/>
      <c r="AK26" s="437"/>
      <c r="AL26" s="476"/>
      <c r="AM26" s="436">
        <v>11365</v>
      </c>
      <c r="AN26" s="437"/>
      <c r="AO26" s="437"/>
      <c r="AP26" s="437"/>
      <c r="AQ26" s="437"/>
      <c r="AR26" s="476"/>
      <c r="AS26" s="436">
        <v>2273</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3370</v>
      </c>
      <c r="R27" s="437"/>
      <c r="S27" s="437"/>
      <c r="T27" s="437"/>
      <c r="U27" s="437"/>
      <c r="V27" s="476"/>
      <c r="W27" s="531"/>
      <c r="X27" s="519"/>
      <c r="Y27" s="520"/>
      <c r="Z27" s="435" t="s">
        <v>162</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296310</v>
      </c>
      <c r="BO27" s="553"/>
      <c r="BP27" s="553"/>
      <c r="BQ27" s="553"/>
      <c r="BR27" s="553"/>
      <c r="BS27" s="553"/>
      <c r="BT27" s="553"/>
      <c r="BU27" s="554"/>
      <c r="BV27" s="552">
        <v>296310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2850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533394</v>
      </c>
      <c r="BO28" s="349"/>
      <c r="BP28" s="349"/>
      <c r="BQ28" s="349"/>
      <c r="BR28" s="349"/>
      <c r="BS28" s="349"/>
      <c r="BT28" s="349"/>
      <c r="BU28" s="350"/>
      <c r="BV28" s="348">
        <v>533064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10</v>
      </c>
      <c r="M29" s="437"/>
      <c r="N29" s="437"/>
      <c r="O29" s="437"/>
      <c r="P29" s="476"/>
      <c r="Q29" s="436">
        <v>2750</v>
      </c>
      <c r="R29" s="437"/>
      <c r="S29" s="437"/>
      <c r="T29" s="437"/>
      <c r="U29" s="437"/>
      <c r="V29" s="476"/>
      <c r="W29" s="532"/>
      <c r="X29" s="533"/>
      <c r="Y29" s="534"/>
      <c r="Z29" s="435" t="s">
        <v>169</v>
      </c>
      <c r="AA29" s="415"/>
      <c r="AB29" s="415"/>
      <c r="AC29" s="415"/>
      <c r="AD29" s="415"/>
      <c r="AE29" s="415"/>
      <c r="AF29" s="415"/>
      <c r="AG29" s="416"/>
      <c r="AH29" s="436">
        <v>144</v>
      </c>
      <c r="AI29" s="437"/>
      <c r="AJ29" s="437"/>
      <c r="AK29" s="437"/>
      <c r="AL29" s="476"/>
      <c r="AM29" s="436">
        <v>425664</v>
      </c>
      <c r="AN29" s="437"/>
      <c r="AO29" s="437"/>
      <c r="AP29" s="437"/>
      <c r="AQ29" s="437"/>
      <c r="AR29" s="476"/>
      <c r="AS29" s="436">
        <v>2956</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34499</v>
      </c>
      <c r="BO29" s="386"/>
      <c r="BP29" s="386"/>
      <c r="BQ29" s="386"/>
      <c r="BR29" s="386"/>
      <c r="BS29" s="386"/>
      <c r="BT29" s="386"/>
      <c r="BU29" s="387"/>
      <c r="BV29" s="385">
        <v>362593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87.7</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172</v>
      </c>
      <c r="BD30" s="550"/>
      <c r="BE30" s="550"/>
      <c r="BF30" s="550"/>
      <c r="BG30" s="550"/>
      <c r="BH30" s="550"/>
      <c r="BI30" s="550"/>
      <c r="BJ30" s="550"/>
      <c r="BK30" s="550"/>
      <c r="BL30" s="550"/>
      <c r="BM30" s="551"/>
      <c r="BN30" s="552">
        <v>1447417</v>
      </c>
      <c r="BO30" s="553"/>
      <c r="BP30" s="553"/>
      <c r="BQ30" s="553"/>
      <c r="BR30" s="553"/>
      <c r="BS30" s="553"/>
      <c r="BT30" s="553"/>
      <c r="BU30" s="554"/>
      <c r="BV30" s="552">
        <v>1681347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宝達志水町国民健康保険特別会計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宝達志水町水道事業会計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t="str">
        <f>IF(BY34="","",MAX(C34:D43,U34:V43,AM34:AN43,BE34:BF43)+1)</f>
        <v/>
      </c>
      <c r="BX34" s="566"/>
      <c r="BY34" s="567" t="str">
        <f>IF('各会計、関係団体の財政状況及び健全化判断比率'!B68="","",'各会計、関係団体の財政状況及び健全化判断比率'!B68)</f>
        <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宝達志水町ケーブルテレビ事業特別会計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宝達志水町国民健康保険直営診療所特別会計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IF('各会計、関係団体の財政状況及び健全化判断比率'!B33="","",'各会計、関係団体の財政状況及び健全化判断比率'!B33)</f>
        <v>宝達志水町下水道事業会計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t="str">
        <f t="shared" ref="BW35:BW43" si="2">IF(BY35="","",BW34+1)</f>
        <v/>
      </c>
      <c r="BX35" s="566"/>
      <c r="BY35" s="567" t="str">
        <f>IF('各会計、関係団体の財政状況及び健全化判断比率'!B69="","",'各会計、関係団体の財政状況及び健全化判断比率'!B69)</f>
        <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宝達志水町介護保険特別会計</v>
      </c>
      <c r="X36" s="567"/>
      <c r="Y36" s="567"/>
      <c r="Z36" s="567"/>
      <c r="AA36" s="567"/>
      <c r="AB36" s="567"/>
      <c r="AC36" s="567"/>
      <c r="AD36" s="567"/>
      <c r="AE36" s="567"/>
      <c r="AF36" s="567"/>
      <c r="AG36" s="567"/>
      <c r="AH36" s="567"/>
      <c r="AI36" s="567"/>
      <c r="AJ36" s="567"/>
      <c r="AK36" s="567"/>
      <c r="AL36" s="165"/>
      <c r="AM36" s="566">
        <f t="shared" si="0"/>
        <v>9</v>
      </c>
      <c r="AN36" s="566"/>
      <c r="AO36" s="567" t="str">
        <f>IF('各会計、関係団体の財政状況及び健全化判断比率'!B34="","",'各会計、関係団体の財政状況及び健全化判断比率'!B34)</f>
        <v>宝達志水町国民健康保険志雄病院事業会計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t="str">
        <f t="shared" si="2"/>
        <v/>
      </c>
      <c r="BX36" s="566"/>
      <c r="BY36" s="567" t="str">
        <f>IF('各会計、関係団体の財政状況及び健全化判断比率'!B70="","",'各会計、関係団体の財政状況及び健全化判断比率'!B70)</f>
        <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宝達志水町後期高齢者医療特別会計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25" zoomScaleSheetLayoutView="100" workbookViewId="0">
      <selection activeCell="O39" sqref="O3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69" t="s">
        <v>24</v>
      </c>
      <c r="C41" s="1170"/>
      <c r="D41" s="81"/>
      <c r="E41" s="1175" t="s">
        <v>25</v>
      </c>
      <c r="F41" s="1175"/>
      <c r="G41" s="1175"/>
      <c r="H41" s="1176"/>
      <c r="I41" s="82">
        <v>13234</v>
      </c>
      <c r="J41" s="83">
        <v>12607</v>
      </c>
      <c r="K41" s="83">
        <v>11457</v>
      </c>
      <c r="L41" s="83">
        <v>12307</v>
      </c>
      <c r="M41" s="84">
        <v>12442</v>
      </c>
    </row>
    <row r="42" spans="2:13" ht="27.75" customHeight="1" x14ac:dyDescent="0.15">
      <c r="B42" s="1171"/>
      <c r="C42" s="1172"/>
      <c r="D42" s="85"/>
      <c r="E42" s="1177" t="s">
        <v>26</v>
      </c>
      <c r="F42" s="1177"/>
      <c r="G42" s="1177"/>
      <c r="H42" s="1178"/>
      <c r="I42" s="86">
        <v>35</v>
      </c>
      <c r="J42" s="87">
        <v>20</v>
      </c>
      <c r="K42" s="87">
        <v>10</v>
      </c>
      <c r="L42" s="87" t="s">
        <v>475</v>
      </c>
      <c r="M42" s="88" t="s">
        <v>475</v>
      </c>
    </row>
    <row r="43" spans="2:13" ht="27.75" customHeight="1" x14ac:dyDescent="0.15">
      <c r="B43" s="1171"/>
      <c r="C43" s="1172"/>
      <c r="D43" s="85"/>
      <c r="E43" s="1177" t="s">
        <v>27</v>
      </c>
      <c r="F43" s="1177"/>
      <c r="G43" s="1177"/>
      <c r="H43" s="1178"/>
      <c r="I43" s="86">
        <v>8380</v>
      </c>
      <c r="J43" s="87">
        <v>8272</v>
      </c>
      <c r="K43" s="87">
        <v>7513</v>
      </c>
      <c r="L43" s="87">
        <v>7343</v>
      </c>
      <c r="M43" s="88">
        <v>6731</v>
      </c>
    </row>
    <row r="44" spans="2:13" ht="27.75" customHeight="1" x14ac:dyDescent="0.15">
      <c r="B44" s="1171"/>
      <c r="C44" s="1172"/>
      <c r="D44" s="85"/>
      <c r="E44" s="1177" t="s">
        <v>28</v>
      </c>
      <c r="F44" s="1177"/>
      <c r="G44" s="1177"/>
      <c r="H44" s="1178"/>
      <c r="I44" s="86">
        <v>809</v>
      </c>
      <c r="J44" s="87">
        <v>683</v>
      </c>
      <c r="K44" s="87">
        <v>605</v>
      </c>
      <c r="L44" s="87">
        <v>558</v>
      </c>
      <c r="M44" s="88">
        <v>455</v>
      </c>
    </row>
    <row r="45" spans="2:13" ht="27.75" customHeight="1" x14ac:dyDescent="0.15">
      <c r="B45" s="1171"/>
      <c r="C45" s="1172"/>
      <c r="D45" s="85"/>
      <c r="E45" s="1177" t="s">
        <v>29</v>
      </c>
      <c r="F45" s="1177"/>
      <c r="G45" s="1177"/>
      <c r="H45" s="1178"/>
      <c r="I45" s="86">
        <v>1763</v>
      </c>
      <c r="J45" s="87">
        <v>1782</v>
      </c>
      <c r="K45" s="87">
        <v>1572</v>
      </c>
      <c r="L45" s="87">
        <v>1488</v>
      </c>
      <c r="M45" s="88">
        <v>1436</v>
      </c>
    </row>
    <row r="46" spans="2:13" ht="27.75" customHeight="1" x14ac:dyDescent="0.15">
      <c r="B46" s="1171"/>
      <c r="C46" s="1172"/>
      <c r="D46" s="85"/>
      <c r="E46" s="1177" t="s">
        <v>30</v>
      </c>
      <c r="F46" s="1177"/>
      <c r="G46" s="1177"/>
      <c r="H46" s="1178"/>
      <c r="I46" s="86">
        <v>574</v>
      </c>
      <c r="J46" s="87">
        <v>481</v>
      </c>
      <c r="K46" s="87">
        <v>408</v>
      </c>
      <c r="L46" s="87" t="s">
        <v>475</v>
      </c>
      <c r="M46" s="88" t="s">
        <v>475</v>
      </c>
    </row>
    <row r="47" spans="2:13" ht="27.75" customHeight="1" x14ac:dyDescent="0.15">
      <c r="B47" s="1171"/>
      <c r="C47" s="1172"/>
      <c r="D47" s="85"/>
      <c r="E47" s="1177" t="s">
        <v>31</v>
      </c>
      <c r="F47" s="1177"/>
      <c r="G47" s="1177"/>
      <c r="H47" s="1178"/>
      <c r="I47" s="86" t="s">
        <v>475</v>
      </c>
      <c r="J47" s="87" t="s">
        <v>475</v>
      </c>
      <c r="K47" s="87" t="s">
        <v>475</v>
      </c>
      <c r="L47" s="87" t="s">
        <v>475</v>
      </c>
      <c r="M47" s="88" t="s">
        <v>475</v>
      </c>
    </row>
    <row r="48" spans="2:13" ht="27.75" customHeight="1" x14ac:dyDescent="0.15">
      <c r="B48" s="1173"/>
      <c r="C48" s="1174"/>
      <c r="D48" s="85"/>
      <c r="E48" s="1177" t="s">
        <v>32</v>
      </c>
      <c r="F48" s="1177"/>
      <c r="G48" s="1177"/>
      <c r="H48" s="1178"/>
      <c r="I48" s="86" t="s">
        <v>475</v>
      </c>
      <c r="J48" s="87" t="s">
        <v>475</v>
      </c>
      <c r="K48" s="87" t="s">
        <v>475</v>
      </c>
      <c r="L48" s="87" t="s">
        <v>475</v>
      </c>
      <c r="M48" s="88" t="s">
        <v>475</v>
      </c>
    </row>
    <row r="49" spans="2:13" ht="27.75" customHeight="1" x14ac:dyDescent="0.15">
      <c r="B49" s="1179" t="s">
        <v>33</v>
      </c>
      <c r="C49" s="1180"/>
      <c r="D49" s="89"/>
      <c r="E49" s="1177" t="s">
        <v>34</v>
      </c>
      <c r="F49" s="1177"/>
      <c r="G49" s="1177"/>
      <c r="H49" s="1178"/>
      <c r="I49" s="86">
        <v>1179</v>
      </c>
      <c r="J49" s="87">
        <v>1705</v>
      </c>
      <c r="K49" s="87">
        <v>1657</v>
      </c>
      <c r="L49" s="87">
        <v>1829</v>
      </c>
      <c r="M49" s="88">
        <v>1307</v>
      </c>
    </row>
    <row r="50" spans="2:13" ht="27.75" customHeight="1" x14ac:dyDescent="0.15">
      <c r="B50" s="1171"/>
      <c r="C50" s="1172"/>
      <c r="D50" s="85"/>
      <c r="E50" s="1177" t="s">
        <v>35</v>
      </c>
      <c r="F50" s="1177"/>
      <c r="G50" s="1177"/>
      <c r="H50" s="1178"/>
      <c r="I50" s="86">
        <v>546</v>
      </c>
      <c r="J50" s="87">
        <v>453</v>
      </c>
      <c r="K50" s="87">
        <v>365</v>
      </c>
      <c r="L50" s="87">
        <v>867</v>
      </c>
      <c r="M50" s="88">
        <v>817</v>
      </c>
    </row>
    <row r="51" spans="2:13" ht="27.75" customHeight="1" x14ac:dyDescent="0.15">
      <c r="B51" s="1173"/>
      <c r="C51" s="1174"/>
      <c r="D51" s="85"/>
      <c r="E51" s="1177" t="s">
        <v>36</v>
      </c>
      <c r="F51" s="1177"/>
      <c r="G51" s="1177"/>
      <c r="H51" s="1178"/>
      <c r="I51" s="86">
        <v>13653</v>
      </c>
      <c r="J51" s="87">
        <v>13305</v>
      </c>
      <c r="K51" s="87">
        <v>12732</v>
      </c>
      <c r="L51" s="87">
        <v>12488</v>
      </c>
      <c r="M51" s="88">
        <v>13100</v>
      </c>
    </row>
    <row r="52" spans="2:13" ht="27.75" customHeight="1" thickBot="1" x14ac:dyDescent="0.2">
      <c r="B52" s="1181" t="s">
        <v>37</v>
      </c>
      <c r="C52" s="1182"/>
      <c r="D52" s="90"/>
      <c r="E52" s="1183" t="s">
        <v>38</v>
      </c>
      <c r="F52" s="1183"/>
      <c r="G52" s="1183"/>
      <c r="H52" s="1184"/>
      <c r="I52" s="91">
        <v>9418</v>
      </c>
      <c r="J52" s="92">
        <v>8381</v>
      </c>
      <c r="K52" s="92">
        <v>6812</v>
      </c>
      <c r="L52" s="92">
        <v>6512</v>
      </c>
      <c r="M52" s="93">
        <v>5841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81848</v>
      </c>
      <c r="E3" s="116"/>
      <c r="F3" s="117">
        <v>64717</v>
      </c>
      <c r="G3" s="118"/>
      <c r="H3" s="119"/>
    </row>
    <row r="4" spans="1:8" x14ac:dyDescent="0.15">
      <c r="A4" s="120"/>
      <c r="B4" s="121"/>
      <c r="C4" s="122"/>
      <c r="D4" s="123">
        <v>68580</v>
      </c>
      <c r="E4" s="124"/>
      <c r="F4" s="125">
        <v>31931</v>
      </c>
      <c r="G4" s="126"/>
      <c r="H4" s="127"/>
    </row>
    <row r="5" spans="1:8" x14ac:dyDescent="0.15">
      <c r="A5" s="108" t="s">
        <v>508</v>
      </c>
      <c r="B5" s="113"/>
      <c r="C5" s="114"/>
      <c r="D5" s="115">
        <v>22809</v>
      </c>
      <c r="E5" s="116"/>
      <c r="F5" s="117">
        <v>70897</v>
      </c>
      <c r="G5" s="118"/>
      <c r="H5" s="119"/>
    </row>
    <row r="6" spans="1:8" x14ac:dyDescent="0.15">
      <c r="A6" s="120"/>
      <c r="B6" s="121"/>
      <c r="C6" s="122"/>
      <c r="D6" s="123">
        <v>13990</v>
      </c>
      <c r="E6" s="124"/>
      <c r="F6" s="125">
        <v>39878</v>
      </c>
      <c r="G6" s="126"/>
      <c r="H6" s="127"/>
    </row>
    <row r="7" spans="1:8" x14ac:dyDescent="0.15">
      <c r="A7" s="108" t="s">
        <v>509</v>
      </c>
      <c r="B7" s="113"/>
      <c r="C7" s="114"/>
      <c r="D7" s="115">
        <v>34823</v>
      </c>
      <c r="E7" s="116"/>
      <c r="F7" s="117">
        <v>66496</v>
      </c>
      <c r="G7" s="118"/>
      <c r="H7" s="119"/>
    </row>
    <row r="8" spans="1:8" x14ac:dyDescent="0.15">
      <c r="A8" s="120"/>
      <c r="B8" s="121"/>
      <c r="C8" s="122"/>
      <c r="D8" s="123">
        <v>15469</v>
      </c>
      <c r="E8" s="124"/>
      <c r="F8" s="125">
        <v>36530</v>
      </c>
      <c r="G8" s="126"/>
      <c r="H8" s="127"/>
    </row>
    <row r="9" spans="1:8" x14ac:dyDescent="0.15">
      <c r="A9" s="108" t="s">
        <v>510</v>
      </c>
      <c r="B9" s="113"/>
      <c r="C9" s="114"/>
      <c r="D9" s="115">
        <v>108892</v>
      </c>
      <c r="E9" s="116"/>
      <c r="F9" s="117">
        <v>82748</v>
      </c>
      <c r="G9" s="118"/>
      <c r="H9" s="119"/>
    </row>
    <row r="10" spans="1:8" x14ac:dyDescent="0.15">
      <c r="A10" s="120"/>
      <c r="B10" s="121"/>
      <c r="C10" s="122"/>
      <c r="D10" s="123">
        <v>51000</v>
      </c>
      <c r="E10" s="124"/>
      <c r="F10" s="125">
        <v>44732</v>
      </c>
      <c r="G10" s="126"/>
      <c r="H10" s="127"/>
    </row>
    <row r="11" spans="1:8" x14ac:dyDescent="0.15">
      <c r="A11" s="108" t="s">
        <v>511</v>
      </c>
      <c r="B11" s="113"/>
      <c r="C11" s="114"/>
      <c r="D11" s="115">
        <v>220553</v>
      </c>
      <c r="E11" s="116"/>
      <c r="F11" s="117">
        <v>91837</v>
      </c>
      <c r="G11" s="118"/>
      <c r="H11" s="119"/>
    </row>
    <row r="12" spans="1:8" x14ac:dyDescent="0.15">
      <c r="A12" s="120"/>
      <c r="B12" s="121"/>
      <c r="C12" s="128"/>
      <c r="D12" s="123">
        <v>100139</v>
      </c>
      <c r="E12" s="124"/>
      <c r="F12" s="125">
        <v>54439</v>
      </c>
      <c r="G12" s="126"/>
      <c r="H12" s="127"/>
    </row>
    <row r="13" spans="1:8" x14ac:dyDescent="0.15">
      <c r="A13" s="108"/>
      <c r="B13" s="113"/>
      <c r="C13" s="129"/>
      <c r="D13" s="130">
        <v>93785</v>
      </c>
      <c r="E13" s="131"/>
      <c r="F13" s="132">
        <v>75339</v>
      </c>
      <c r="G13" s="133"/>
      <c r="H13" s="119"/>
    </row>
    <row r="14" spans="1:8" x14ac:dyDescent="0.15">
      <c r="A14" s="120"/>
      <c r="B14" s="121"/>
      <c r="C14" s="122"/>
      <c r="D14" s="123">
        <v>49836</v>
      </c>
      <c r="E14" s="124"/>
      <c r="F14" s="125">
        <v>41502</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3.69</v>
      </c>
      <c r="C19" s="134">
        <f>ROUND(VALUE(SUBSTITUTE(実質収支比率等に係る経年分析!G$48,"▲","-")),2)</f>
        <v>2.35</v>
      </c>
      <c r="D19" s="134">
        <f>ROUND(VALUE(SUBSTITUTE(実質収支比率等に係る経年分析!H$48,"▲","-")),2)</f>
        <v>0.91</v>
      </c>
      <c r="E19" s="134">
        <f>ROUND(VALUE(SUBSTITUTE(実質収支比率等に係る経年分析!I$48,"▲","-")),2)</f>
        <v>4.2699999999999996</v>
      </c>
      <c r="F19" s="134">
        <f>ROUND(VALUE(SUBSTITUTE(実質収支比率等に係る経年分析!J$48,"▲","-")),2)</f>
        <v>8.5299999999999994</v>
      </c>
    </row>
    <row r="20" spans="1:11" x14ac:dyDescent="0.15">
      <c r="A20" s="134" t="s">
        <v>43</v>
      </c>
      <c r="B20" s="134">
        <f>ROUND(VALUE(SUBSTITUTE(実質収支比率等に係る経年分析!F$47,"▲","-")),2)</f>
        <v>9.7799999999999994</v>
      </c>
      <c r="C20" s="134">
        <f>ROUND(VALUE(SUBSTITUTE(実質収支比率等に係る経年分析!G$47,"▲","-")),2)</f>
        <v>9.94</v>
      </c>
      <c r="D20" s="134">
        <f>ROUND(VALUE(SUBSTITUTE(実質収支比率等に係る経年分析!H$47,"▲","-")),2)</f>
        <v>9.8699999999999992</v>
      </c>
      <c r="E20" s="134">
        <f>ROUND(VALUE(SUBSTITUTE(実質収支比率等に係る経年分析!I$47,"▲","-")),2)</f>
        <v>9.56</v>
      </c>
      <c r="F20" s="134">
        <f>ROUND(VALUE(SUBSTITUTE(実質収支比率等に係る経年分析!J$47,"▲","-")),2)</f>
        <v>9.89</v>
      </c>
    </row>
    <row r="21" spans="1:11" x14ac:dyDescent="0.15">
      <c r="A21" s="134" t="s">
        <v>44</v>
      </c>
      <c r="B21" s="134">
        <f>IF(ISNUMBER(VALUE(SUBSTITUTE(実質収支比率等に係る経年分析!F$49,"▲","-"))),ROUND(VALUE(SUBSTITUTE(実質収支比率等に係る経年分析!F$49,"▲","-")),2),NA())</f>
        <v>4.26</v>
      </c>
      <c r="C21" s="134">
        <f>IF(ISNUMBER(VALUE(SUBSTITUTE(実質収支比率等に係る経年分析!G$49,"▲","-"))),ROUND(VALUE(SUBSTITUTE(実質収支比率等に係る経年分析!G$49,"▲","-")),2),NA())</f>
        <v>-1.4</v>
      </c>
      <c r="D21" s="134">
        <f>IF(ISNUMBER(VALUE(SUBSTITUTE(実質収支比率等に係る経年分析!H$49,"▲","-"))),ROUND(VALUE(SUBSTITUTE(実質収支比率等に係る経年分析!H$49,"▲","-")),2),NA())</f>
        <v>3.76</v>
      </c>
      <c r="E21" s="134">
        <f>IF(ISNUMBER(VALUE(SUBSTITUTE(実質収支比率等に係る経年分析!I$49,"▲","-"))),ROUND(VALUE(SUBSTITUTE(実質収支比率等に係る経年分析!I$49,"▲","-")),2),NA())</f>
        <v>8.74</v>
      </c>
      <c r="F21" s="134">
        <f>IF(ISNUMBER(VALUE(SUBSTITUTE(実質収支比率等に係る経年分析!J$49,"▲","-"))),ROUND(VALUE(SUBSTITUTE(実質収支比率等に係る経年分析!J$49,"▲","-")),2),NA())</f>
        <v>14.29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宝達志水町後期高齢者医療特別会計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宝達志水町介護保険特別会計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0.67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宝達志水町国民健康保険直営診療所特別会計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0.28000000000000003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x14ac:dyDescent="0.15">
      <c r="A32" s="135" t="str">
        <f>IF(連結実質赤字比率に係る赤字・黒字の構成分析!C$38="",NA(),連結実質赤字比率に係る赤字・黒字の構成分析!C$38)</f>
        <v>宝達志水町国民健康保険特別会計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v>
      </c>
    </row>
    <row r="33" spans="1:16" x14ac:dyDescent="0.15">
      <c r="A33" s="135" t="str">
        <f>IF(連結実質赤字比率に係る赤字・黒字の構成分析!C$37="",NA(),連結実質赤字比率に係る赤字・黒字の構成分析!C$37)</f>
        <v>宝達志水町下水道事業会計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5.34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5.58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4.9800000000000004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3.31</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8.52</v>
      </c>
    </row>
    <row r="35" spans="1:16" x14ac:dyDescent="0.15">
      <c r="A35" s="135" t="str">
        <f>IF(連結実質赤字比率に係る赤字・黒字の構成分析!C$35="",NA(),連結実質赤字比率に係る赤字・黒字の構成分析!C$35)</f>
        <v>宝達志水町水道事業会計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9.69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11.25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14.1</v>
      </c>
    </row>
    <row r="36" spans="1:16" x14ac:dyDescent="0.15">
      <c r="A36" s="135" t="str">
        <f>IF(連結実質赤字比率に係る赤字・黒字の構成分析!C$34="",NA(),連結実質赤字比率に係る赤字・黒字の構成分析!C$34)</f>
        <v>宝達志水町国民健康保険志雄病院事業会計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16.149999999999999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16.670000000000002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17.489999999999998</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1217</v>
      </c>
      <c r="E42" s="136"/>
      <c r="F42" s="136"/>
      <c r="G42" s="136">
        <f>'実質公債費比率（分子）の構造'!L$52</f>
        <v>1242</v>
      </c>
      <c r="H42" s="136"/>
      <c r="I42" s="136"/>
      <c r="J42" s="136">
        <f>'実質公債費比率（分子）の構造'!M$52</f>
        <v>1319</v>
      </c>
      <c r="K42" s="136"/>
      <c r="L42" s="136"/>
      <c r="M42" s="136">
        <f>'実質公債費比率（分子）の構造'!N$52</f>
        <v>1339</v>
      </c>
      <c r="N42" s="136"/>
      <c r="O42" s="136"/>
      <c r="P42" s="136">
        <f>'実質公債費比率（分子）の構造'!O$52</f>
        <v>1324</v>
      </c>
    </row>
    <row r="43" spans="1:16" x14ac:dyDescent="0.15">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11</v>
      </c>
      <c r="C44" s="136"/>
      <c r="D44" s="136"/>
      <c r="E44" s="136">
        <f>'実質公債費比率（分子）の構造'!L$50</f>
        <v>11</v>
      </c>
      <c r="F44" s="136"/>
      <c r="G44" s="136"/>
      <c r="H44" s="136">
        <f>'実質公債費比率（分子）の構造'!M$50</f>
        <v>10</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127</v>
      </c>
      <c r="C45" s="136"/>
      <c r="D45" s="136"/>
      <c r="E45" s="136">
        <f>'実質公債費比率（分子）の構造'!L$49</f>
        <v>129</v>
      </c>
      <c r="F45" s="136"/>
      <c r="G45" s="136"/>
      <c r="H45" s="136">
        <f>'実質公債費比率（分子）の構造'!M$49</f>
        <v>127</v>
      </c>
      <c r="I45" s="136"/>
      <c r="J45" s="136"/>
      <c r="K45" s="136">
        <f>'実質公債費比率（分子）の構造'!N$49</f>
        <v>118</v>
      </c>
      <c r="L45" s="136"/>
      <c r="M45" s="136"/>
      <c r="N45" s="136">
        <f>'実質公債費比率（分子）の構造'!O$49</f>
        <v>119</v>
      </c>
      <c r="O45" s="136"/>
      <c r="P45" s="136"/>
    </row>
    <row r="46" spans="1:16" x14ac:dyDescent="0.15">
      <c r="A46" s="136" t="s">
        <v>55</v>
      </c>
      <c r="B46" s="136">
        <f>'実質公債費比率（分子）の構造'!K$48</f>
        <v>563</v>
      </c>
      <c r="C46" s="136"/>
      <c r="D46" s="136"/>
      <c r="E46" s="136">
        <f>'実質公債費比率（分子）の構造'!L$48</f>
        <v>523</v>
      </c>
      <c r="F46" s="136"/>
      <c r="G46" s="136"/>
      <c r="H46" s="136">
        <f>'実質公債費比率（分子）の構造'!M$48</f>
        <v>478</v>
      </c>
      <c r="I46" s="136"/>
      <c r="J46" s="136"/>
      <c r="K46" s="136">
        <f>'実質公債費比率（分子）の構造'!N$48</f>
        <v>449</v>
      </c>
      <c r="L46" s="136"/>
      <c r="M46" s="136"/>
      <c r="N46" s="136">
        <f>'実質公債費比率（分子）の構造'!O$48</f>
        <v>438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f>'実質公債費比率（分子）の構造'!O$47</f>
        <v>0</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1426</v>
      </c>
      <c r="C49" s="136"/>
      <c r="D49" s="136"/>
      <c r="E49" s="136">
        <f>'実質公債費比率（分子）の構造'!L$45</f>
        <v>1441</v>
      </c>
      <c r="F49" s="136"/>
      <c r="G49" s="136"/>
      <c r="H49" s="136">
        <f>'実質公債費比率（分子）の構造'!M$45</f>
        <v>1518</v>
      </c>
      <c r="I49" s="136"/>
      <c r="J49" s="136"/>
      <c r="K49" s="136">
        <f>'実質公債費比率（分子）の構造'!N$45</f>
        <v>1465</v>
      </c>
      <c r="L49" s="136"/>
      <c r="M49" s="136"/>
      <c r="N49" s="136">
        <f>'実質公債費比率（分子）の構造'!O$45</f>
        <v>1402</v>
      </c>
      <c r="O49" s="136"/>
      <c r="P49" s="136"/>
    </row>
    <row r="50" spans="1:16" x14ac:dyDescent="0.15">
      <c r="A50" s="136" t="s">
        <v>59</v>
      </c>
      <c r="B50" s="136" t="e">
        <f>NA()</f>
        <v>#N/A</v>
      </c>
      <c r="C50" s="136">
        <f>IF(ISNUMBER('実質公債費比率（分子）の構造'!K$53),'実質公債費比率（分子）の構造'!K$53,NA())</f>
        <v>910</v>
      </c>
      <c r="D50" s="136" t="e">
        <f>NA()</f>
        <v>#N/A</v>
      </c>
      <c r="E50" s="136" t="e">
        <f>NA()</f>
        <v>#N/A</v>
      </c>
      <c r="F50" s="136">
        <f>IF(ISNUMBER('実質公債費比率（分子）の構造'!L$53),'実質公債費比率（分子）の構造'!L$53,NA())</f>
        <v>862</v>
      </c>
      <c r="G50" s="136" t="e">
        <f>NA()</f>
        <v>#N/A</v>
      </c>
      <c r="H50" s="136" t="e">
        <f>NA()</f>
        <v>#N/A</v>
      </c>
      <c r="I50" s="136">
        <f>IF(ISNUMBER('実質公債費比率（分子）の構造'!M$53),'実質公債費比率（分子）の構造'!M$53,NA())</f>
        <v>814</v>
      </c>
      <c r="J50" s="136" t="e">
        <f>NA()</f>
        <v>#N/A</v>
      </c>
      <c r="K50" s="136" t="e">
        <f>NA()</f>
        <v>#N/A</v>
      </c>
      <c r="L50" s="136">
        <f>IF(ISNUMBER('実質公債費比率（分子）の構造'!N$53),'実質公債費比率（分子）の構造'!N$53,NA())</f>
        <v>693</v>
      </c>
      <c r="M50" s="136" t="e">
        <f>NA()</f>
        <v>#N/A</v>
      </c>
      <c r="N50" s="136" t="e">
        <f>NA()</f>
        <v>#N/A</v>
      </c>
      <c r="O50" s="136">
        <f>IF(ISNUMBER('実質公債費比率（分子）の構造'!O$53),'実質公債費比率（分子）の構造'!O$53,NA())</f>
        <v>635</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13653</v>
      </c>
      <c r="E56" s="135"/>
      <c r="F56" s="135"/>
      <c r="G56" s="135">
        <f>'将来負担比率（分子）の構造'!J$51</f>
        <v>13305</v>
      </c>
      <c r="H56" s="135"/>
      <c r="I56" s="135"/>
      <c r="J56" s="135">
        <f>'将来負担比率（分子）の構造'!K$51</f>
        <v>12732</v>
      </c>
      <c r="K56" s="135"/>
      <c r="L56" s="135"/>
      <c r="M56" s="135">
        <f>'将来負担比率（分子）の構造'!L$51</f>
        <v>12488</v>
      </c>
      <c r="N56" s="135"/>
      <c r="O56" s="135"/>
      <c r="P56" s="135">
        <f>'将来負担比率（分子）の構造'!M$51</f>
        <v>13100</v>
      </c>
    </row>
    <row r="57" spans="1:16" x14ac:dyDescent="0.15">
      <c r="A57" s="135" t="s">
        <v>35</v>
      </c>
      <c r="B57" s="135"/>
      <c r="C57" s="135"/>
      <c r="D57" s="135">
        <f>'将来負担比率（分子）の構造'!I$50</f>
        <v>546</v>
      </c>
      <c r="E57" s="135"/>
      <c r="F57" s="135"/>
      <c r="G57" s="135">
        <f>'将来負担比率（分子）の構造'!J$50</f>
        <v>453</v>
      </c>
      <c r="H57" s="135"/>
      <c r="I57" s="135"/>
      <c r="J57" s="135">
        <f>'将来負担比率（分子）の構造'!K$50</f>
        <v>365</v>
      </c>
      <c r="K57" s="135"/>
      <c r="L57" s="135"/>
      <c r="M57" s="135">
        <f>'将来負担比率（分子）の構造'!L$50</f>
        <v>867</v>
      </c>
      <c r="N57" s="135"/>
      <c r="O57" s="135"/>
      <c r="P57" s="135">
        <f>'将来負担比率（分子）の構造'!M$50</f>
        <v>817</v>
      </c>
    </row>
    <row r="58" spans="1:16" x14ac:dyDescent="0.15">
      <c r="A58" s="135" t="s">
        <v>34</v>
      </c>
      <c r="B58" s="135"/>
      <c r="C58" s="135"/>
      <c r="D58" s="135">
        <f>'将来負担比率（分子）の構造'!I$49</f>
        <v>1179</v>
      </c>
      <c r="E58" s="135"/>
      <c r="F58" s="135"/>
      <c r="G58" s="135">
        <f>'将来負担比率（分子）の構造'!J$49</f>
        <v>1705</v>
      </c>
      <c r="H58" s="135"/>
      <c r="I58" s="135"/>
      <c r="J58" s="135">
        <f>'将来負担比率（分子）の構造'!K$49</f>
        <v>1657</v>
      </c>
      <c r="K58" s="135"/>
      <c r="L58" s="135"/>
      <c r="M58" s="135">
        <f>'将来負担比率（分子）の構造'!L$49</f>
        <v>1829</v>
      </c>
      <c r="N58" s="135"/>
      <c r="O58" s="135"/>
      <c r="P58" s="135">
        <f>'将来負担比率（分子）の構造'!M$49</f>
        <v>1307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574</v>
      </c>
      <c r="C61" s="135"/>
      <c r="D61" s="135"/>
      <c r="E61" s="135">
        <f>'将来負担比率（分子）の構造'!J$46</f>
        <v>481</v>
      </c>
      <c r="F61" s="135"/>
      <c r="G61" s="135"/>
      <c r="H61" s="135">
        <f>'将来負担比率（分子）の構造'!K$46</f>
        <v>408</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1763</v>
      </c>
      <c r="C62" s="135"/>
      <c r="D62" s="135"/>
      <c r="E62" s="135">
        <f>'将来負担比率（分子）の構造'!J$45</f>
        <v>1782</v>
      </c>
      <c r="F62" s="135"/>
      <c r="G62" s="135"/>
      <c r="H62" s="135">
        <f>'将来負担比率（分子）の構造'!K$45</f>
        <v>1572</v>
      </c>
      <c r="I62" s="135"/>
      <c r="J62" s="135"/>
      <c r="K62" s="135">
        <f>'将来負担比率（分子）の構造'!L$45</f>
        <v>1488</v>
      </c>
      <c r="L62" s="135"/>
      <c r="M62" s="135"/>
      <c r="N62" s="135">
        <f>'将来負担比率（分子）の構造'!M$45</f>
        <v>1436</v>
      </c>
      <c r="O62" s="135"/>
      <c r="P62" s="135"/>
    </row>
    <row r="63" spans="1:16" x14ac:dyDescent="0.15">
      <c r="A63" s="135" t="s">
        <v>28</v>
      </c>
      <c r="B63" s="135">
        <f>'将来負担比率（分子）の構造'!I$44</f>
        <v>809</v>
      </c>
      <c r="C63" s="135"/>
      <c r="D63" s="135"/>
      <c r="E63" s="135">
        <f>'将来負担比率（分子）の構造'!J$44</f>
        <v>683</v>
      </c>
      <c r="F63" s="135"/>
      <c r="G63" s="135"/>
      <c r="H63" s="135">
        <f>'将来負担比率（分子）の構造'!K$44</f>
        <v>605</v>
      </c>
      <c r="I63" s="135"/>
      <c r="J63" s="135"/>
      <c r="K63" s="135">
        <f>'将来負担比率（分子）の構造'!L$44</f>
        <v>558</v>
      </c>
      <c r="L63" s="135"/>
      <c r="M63" s="135"/>
      <c r="N63" s="135">
        <f>'将来負担比率（分子）の構造'!M$44</f>
        <v>455</v>
      </c>
      <c r="O63" s="135"/>
      <c r="P63" s="135"/>
    </row>
    <row r="64" spans="1:16" x14ac:dyDescent="0.15">
      <c r="A64" s="135" t="s">
        <v>27</v>
      </c>
      <c r="B64" s="135">
        <f>'将来負担比率（分子）の構造'!I$43</f>
        <v>8380</v>
      </c>
      <c r="C64" s="135"/>
      <c r="D64" s="135"/>
      <c r="E64" s="135">
        <f>'将来負担比率（分子）の構造'!J$43</f>
        <v>8272</v>
      </c>
      <c r="F64" s="135"/>
      <c r="G64" s="135"/>
      <c r="H64" s="135">
        <f>'将来負担比率（分子）の構造'!K$43</f>
        <v>7513</v>
      </c>
      <c r="I64" s="135"/>
      <c r="J64" s="135"/>
      <c r="K64" s="135">
        <f>'将来負担比率（分子）の構造'!L$43</f>
        <v>7343</v>
      </c>
      <c r="L64" s="135"/>
      <c r="M64" s="135"/>
      <c r="N64" s="135">
        <f>'将来負担比率（分子）の構造'!M$43</f>
        <v>6731</v>
      </c>
      <c r="O64" s="135"/>
      <c r="P64" s="135"/>
    </row>
    <row r="65" spans="1:16" x14ac:dyDescent="0.15">
      <c r="A65" s="135" t="s">
        <v>26</v>
      </c>
      <c r="B65" s="135">
        <f>'将来負担比率（分子）の構造'!I$42</f>
        <v>35</v>
      </c>
      <c r="C65" s="135"/>
      <c r="D65" s="135"/>
      <c r="E65" s="135">
        <f>'将来負担比率（分子）の構造'!J$42</f>
        <v>20</v>
      </c>
      <c r="F65" s="135"/>
      <c r="G65" s="135"/>
      <c r="H65" s="135">
        <f>'将来負担比率（分子）の構造'!K$42</f>
        <v>10</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13234</v>
      </c>
      <c r="C66" s="135"/>
      <c r="D66" s="135"/>
      <c r="E66" s="135">
        <f>'将来負担比率（分子）の構造'!J$41</f>
        <v>12607</v>
      </c>
      <c r="F66" s="135"/>
      <c r="G66" s="135"/>
      <c r="H66" s="135">
        <f>'将来負担比率（分子）の構造'!K$41</f>
        <v>11457</v>
      </c>
      <c r="I66" s="135"/>
      <c r="J66" s="135"/>
      <c r="K66" s="135">
        <f>'将来負担比率（分子）の構造'!L$41</f>
        <v>12307</v>
      </c>
      <c r="L66" s="135"/>
      <c r="M66" s="135"/>
      <c r="N66" s="135">
        <f>'将来負担比率（分子）の構造'!M$41</f>
        <v>12442</v>
      </c>
      <c r="O66" s="135"/>
      <c r="P66" s="135"/>
    </row>
    <row r="67" spans="1:16" x14ac:dyDescent="0.15">
      <c r="A67" s="135" t="s">
        <v>63</v>
      </c>
      <c r="B67" s="135" t="e">
        <f>NA()</f>
        <v>#N/A</v>
      </c>
      <c r="C67" s="135">
        <f>IF(ISNUMBER('将来負担比率（分子）の構造'!I$52), IF('将来負担比率（分子）の構造'!I$52 &lt; 0, 0, '将来負担比率（分子）の構造'!I$52), NA())</f>
        <v>9418</v>
      </c>
      <c r="D67" s="135" t="e">
        <f>NA()</f>
        <v>#N/A</v>
      </c>
      <c r="E67" s="135" t="e">
        <f>NA()</f>
        <v>#N/A</v>
      </c>
      <c r="F67" s="135">
        <f>IF(ISNUMBER('将来負担比率（分子）の構造'!J$52), IF('将来負担比率（分子）の構造'!J$52 &lt; 0, 0, '将来負担比率（分子）の構造'!J$52), NA())</f>
        <v>8381</v>
      </c>
      <c r="G67" s="135" t="e">
        <f>NA()</f>
        <v>#N/A</v>
      </c>
      <c r="H67" s="135" t="e">
        <f>NA()</f>
        <v>#N/A</v>
      </c>
      <c r="I67" s="135">
        <f>IF(ISNUMBER('将来負担比率（分子）の構造'!K$52), IF('将来負担比率（分子）の構造'!K$52 &lt; 0, 0, '将来負担比率（分子）の構造'!K$52), NA())</f>
        <v>6812</v>
      </c>
      <c r="J67" s="135" t="e">
        <f>NA()</f>
        <v>#N/A</v>
      </c>
      <c r="K67" s="135" t="e">
        <f>NA()</f>
        <v>#N/A</v>
      </c>
      <c r="L67" s="135">
        <f>IF(ISNUMBER('将来負担比率（分子）の構造'!L$52), IF('将来負担比率（分子）の構造'!L$52 &lt; 0, 0, '将来負担比率（分子）の構造'!L$52), NA())</f>
        <v>6512</v>
      </c>
      <c r="M67" s="135" t="e">
        <f>NA()</f>
        <v>#N/A</v>
      </c>
      <c r="N67" s="135" t="e">
        <f>NA()</f>
        <v>#N/A</v>
      </c>
      <c r="O67" s="135">
        <f>IF(ISNUMBER('将来負担比率（分子）の構造'!M$52), IF('将来負担比率（分子）の構造'!M$52 &lt; 0, 0, '将来負担比率（分子）の構造'!M$52), NA())</f>
        <v>5841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X1"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1590737</v>
      </c>
      <c r="S5" s="583"/>
      <c r="T5" s="583"/>
      <c r="U5" s="583"/>
      <c r="V5" s="583"/>
      <c r="W5" s="583"/>
      <c r="X5" s="583"/>
      <c r="Y5" s="584"/>
      <c r="Z5" s="585">
        <v>14.6</v>
      </c>
      <c r="AA5" s="585"/>
      <c r="AB5" s="585"/>
      <c r="AC5" s="585"/>
      <c r="AD5" s="586">
        <v>1590737</v>
      </c>
      <c r="AE5" s="586"/>
      <c r="AF5" s="586"/>
      <c r="AG5" s="586"/>
      <c r="AH5" s="586"/>
      <c r="AI5" s="586"/>
      <c r="AJ5" s="586"/>
      <c r="AK5" s="586"/>
      <c r="AL5" s="587">
        <v>30.6</v>
      </c>
      <c r="AM5" s="588"/>
      <c r="AN5" s="588"/>
      <c r="AO5" s="589"/>
      <c r="AP5" s="579" t="s">
        <v>207</v>
      </c>
      <c r="AQ5" s="580"/>
      <c r="AR5" s="580"/>
      <c r="AS5" s="580"/>
      <c r="AT5" s="580"/>
      <c r="AU5" s="580"/>
      <c r="AV5" s="580"/>
      <c r="AW5" s="580"/>
      <c r="AX5" s="580"/>
      <c r="AY5" s="580"/>
      <c r="AZ5" s="580"/>
      <c r="BA5" s="580"/>
      <c r="BB5" s="580"/>
      <c r="BC5" s="580"/>
      <c r="BD5" s="580"/>
      <c r="BE5" s="580"/>
      <c r="BF5" s="581"/>
      <c r="BG5" s="593">
        <v>1589649</v>
      </c>
      <c r="BH5" s="594"/>
      <c r="BI5" s="594"/>
      <c r="BJ5" s="594"/>
      <c r="BK5" s="594"/>
      <c r="BL5" s="594"/>
      <c r="BM5" s="594"/>
      <c r="BN5" s="595"/>
      <c r="BO5" s="596">
        <v>99.9</v>
      </c>
      <c r="BP5" s="596"/>
      <c r="BQ5" s="596"/>
      <c r="BR5" s="596"/>
      <c r="BS5" s="597">
        <v>29006</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82364</v>
      </c>
      <c r="S6" s="594"/>
      <c r="T6" s="594"/>
      <c r="U6" s="594"/>
      <c r="V6" s="594"/>
      <c r="W6" s="594"/>
      <c r="X6" s="594"/>
      <c r="Y6" s="595"/>
      <c r="Z6" s="596">
        <v>0.8</v>
      </c>
      <c r="AA6" s="596"/>
      <c r="AB6" s="596"/>
      <c r="AC6" s="596"/>
      <c r="AD6" s="597">
        <v>82364</v>
      </c>
      <c r="AE6" s="597"/>
      <c r="AF6" s="597"/>
      <c r="AG6" s="597"/>
      <c r="AH6" s="597"/>
      <c r="AI6" s="597"/>
      <c r="AJ6" s="597"/>
      <c r="AK6" s="597"/>
      <c r="AL6" s="598">
        <v>1.6</v>
      </c>
      <c r="AM6" s="599"/>
      <c r="AN6" s="599"/>
      <c r="AO6" s="600"/>
      <c r="AP6" s="590" t="s">
        <v>212</v>
      </c>
      <c r="AQ6" s="591"/>
      <c r="AR6" s="591"/>
      <c r="AS6" s="591"/>
      <c r="AT6" s="591"/>
      <c r="AU6" s="591"/>
      <c r="AV6" s="591"/>
      <c r="AW6" s="591"/>
      <c r="AX6" s="591"/>
      <c r="AY6" s="591"/>
      <c r="AZ6" s="591"/>
      <c r="BA6" s="591"/>
      <c r="BB6" s="591"/>
      <c r="BC6" s="591"/>
      <c r="BD6" s="591"/>
      <c r="BE6" s="591"/>
      <c r="BF6" s="592"/>
      <c r="BG6" s="593">
        <v>1589649</v>
      </c>
      <c r="BH6" s="594"/>
      <c r="BI6" s="594"/>
      <c r="BJ6" s="594"/>
      <c r="BK6" s="594"/>
      <c r="BL6" s="594"/>
      <c r="BM6" s="594"/>
      <c r="BN6" s="595"/>
      <c r="BO6" s="596">
        <v>99.9</v>
      </c>
      <c r="BP6" s="596"/>
      <c r="BQ6" s="596"/>
      <c r="BR6" s="596"/>
      <c r="BS6" s="597">
        <v>29006</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94770</v>
      </c>
      <c r="CS6" s="594"/>
      <c r="CT6" s="594"/>
      <c r="CU6" s="594"/>
      <c r="CV6" s="594"/>
      <c r="CW6" s="594"/>
      <c r="CX6" s="594"/>
      <c r="CY6" s="595"/>
      <c r="CZ6" s="596">
        <v>0.9</v>
      </c>
      <c r="DA6" s="596"/>
      <c r="DB6" s="596"/>
      <c r="DC6" s="596"/>
      <c r="DD6" s="602" t="s">
        <v>214</v>
      </c>
      <c r="DE6" s="594"/>
      <c r="DF6" s="594"/>
      <c r="DG6" s="594"/>
      <c r="DH6" s="594"/>
      <c r="DI6" s="594"/>
      <c r="DJ6" s="594"/>
      <c r="DK6" s="594"/>
      <c r="DL6" s="594"/>
      <c r="DM6" s="594"/>
      <c r="DN6" s="594"/>
      <c r="DO6" s="594"/>
      <c r="DP6" s="595"/>
      <c r="DQ6" s="602">
        <v>94770</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3833</v>
      </c>
      <c r="S7" s="594"/>
      <c r="T7" s="594"/>
      <c r="U7" s="594"/>
      <c r="V7" s="594"/>
      <c r="W7" s="594"/>
      <c r="X7" s="594"/>
      <c r="Y7" s="595"/>
      <c r="Z7" s="596">
        <v>0</v>
      </c>
      <c r="AA7" s="596"/>
      <c r="AB7" s="596"/>
      <c r="AC7" s="596"/>
      <c r="AD7" s="597">
        <v>3833</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742687</v>
      </c>
      <c r="BH7" s="594"/>
      <c r="BI7" s="594"/>
      <c r="BJ7" s="594"/>
      <c r="BK7" s="594"/>
      <c r="BL7" s="594"/>
      <c r="BM7" s="594"/>
      <c r="BN7" s="595"/>
      <c r="BO7" s="596">
        <v>46.7</v>
      </c>
      <c r="BP7" s="596"/>
      <c r="BQ7" s="596"/>
      <c r="BR7" s="596"/>
      <c r="BS7" s="597">
        <v>29006</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1085329</v>
      </c>
      <c r="CS7" s="594"/>
      <c r="CT7" s="594"/>
      <c r="CU7" s="594"/>
      <c r="CV7" s="594"/>
      <c r="CW7" s="594"/>
      <c r="CX7" s="594"/>
      <c r="CY7" s="595"/>
      <c r="CZ7" s="596">
        <v>10.4</v>
      </c>
      <c r="DA7" s="596"/>
      <c r="DB7" s="596"/>
      <c r="DC7" s="596"/>
      <c r="DD7" s="602">
        <v>69996</v>
      </c>
      <c r="DE7" s="594"/>
      <c r="DF7" s="594"/>
      <c r="DG7" s="594"/>
      <c r="DH7" s="594"/>
      <c r="DI7" s="594"/>
      <c r="DJ7" s="594"/>
      <c r="DK7" s="594"/>
      <c r="DL7" s="594"/>
      <c r="DM7" s="594"/>
      <c r="DN7" s="594"/>
      <c r="DO7" s="594"/>
      <c r="DP7" s="595"/>
      <c r="DQ7" s="602">
        <v>912283</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9279</v>
      </c>
      <c r="S8" s="594"/>
      <c r="T8" s="594"/>
      <c r="U8" s="594"/>
      <c r="V8" s="594"/>
      <c r="W8" s="594"/>
      <c r="X8" s="594"/>
      <c r="Y8" s="595"/>
      <c r="Z8" s="596">
        <v>0.1</v>
      </c>
      <c r="AA8" s="596"/>
      <c r="AB8" s="596"/>
      <c r="AC8" s="596"/>
      <c r="AD8" s="597">
        <v>9279</v>
      </c>
      <c r="AE8" s="597"/>
      <c r="AF8" s="597"/>
      <c r="AG8" s="597"/>
      <c r="AH8" s="597"/>
      <c r="AI8" s="597"/>
      <c r="AJ8" s="597"/>
      <c r="AK8" s="597"/>
      <c r="AL8" s="598">
        <v>0.2</v>
      </c>
      <c r="AM8" s="599"/>
      <c r="AN8" s="599"/>
      <c r="AO8" s="600"/>
      <c r="AP8" s="590" t="s">
        <v>219</v>
      </c>
      <c r="AQ8" s="591"/>
      <c r="AR8" s="591"/>
      <c r="AS8" s="591"/>
      <c r="AT8" s="591"/>
      <c r="AU8" s="591"/>
      <c r="AV8" s="591"/>
      <c r="AW8" s="591"/>
      <c r="AX8" s="591"/>
      <c r="AY8" s="591"/>
      <c r="AZ8" s="591"/>
      <c r="BA8" s="591"/>
      <c r="BB8" s="591"/>
      <c r="BC8" s="591"/>
      <c r="BD8" s="591"/>
      <c r="BE8" s="591"/>
      <c r="BF8" s="592"/>
      <c r="BG8" s="593">
        <v>24432</v>
      </c>
      <c r="BH8" s="594"/>
      <c r="BI8" s="594"/>
      <c r="BJ8" s="594"/>
      <c r="BK8" s="594"/>
      <c r="BL8" s="594"/>
      <c r="BM8" s="594"/>
      <c r="BN8" s="595"/>
      <c r="BO8" s="596">
        <v>1.5</v>
      </c>
      <c r="BP8" s="596"/>
      <c r="BQ8" s="596"/>
      <c r="BR8" s="596"/>
      <c r="BS8" s="602" t="s">
        <v>113</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1897435</v>
      </c>
      <c r="CS8" s="594"/>
      <c r="CT8" s="594"/>
      <c r="CU8" s="594"/>
      <c r="CV8" s="594"/>
      <c r="CW8" s="594"/>
      <c r="CX8" s="594"/>
      <c r="CY8" s="595"/>
      <c r="CZ8" s="596">
        <v>18.2</v>
      </c>
      <c r="DA8" s="596"/>
      <c r="DB8" s="596"/>
      <c r="DC8" s="596"/>
      <c r="DD8" s="602">
        <v>113</v>
      </c>
      <c r="DE8" s="594"/>
      <c r="DF8" s="594"/>
      <c r="DG8" s="594"/>
      <c r="DH8" s="594"/>
      <c r="DI8" s="594"/>
      <c r="DJ8" s="594"/>
      <c r="DK8" s="594"/>
      <c r="DL8" s="594"/>
      <c r="DM8" s="594"/>
      <c r="DN8" s="594"/>
      <c r="DO8" s="594"/>
      <c r="DP8" s="595"/>
      <c r="DQ8" s="602">
        <v>1190365</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5679</v>
      </c>
      <c r="S9" s="594"/>
      <c r="T9" s="594"/>
      <c r="U9" s="594"/>
      <c r="V9" s="594"/>
      <c r="W9" s="594"/>
      <c r="X9" s="594"/>
      <c r="Y9" s="595"/>
      <c r="Z9" s="596">
        <v>0.1</v>
      </c>
      <c r="AA9" s="596"/>
      <c r="AB9" s="596"/>
      <c r="AC9" s="596"/>
      <c r="AD9" s="597">
        <v>5679</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503920</v>
      </c>
      <c r="BH9" s="594"/>
      <c r="BI9" s="594"/>
      <c r="BJ9" s="594"/>
      <c r="BK9" s="594"/>
      <c r="BL9" s="594"/>
      <c r="BM9" s="594"/>
      <c r="BN9" s="595"/>
      <c r="BO9" s="596">
        <v>31.7</v>
      </c>
      <c r="BP9" s="596"/>
      <c r="BQ9" s="596"/>
      <c r="BR9" s="596"/>
      <c r="BS9" s="602" t="s">
        <v>113</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758026</v>
      </c>
      <c r="CS9" s="594"/>
      <c r="CT9" s="594"/>
      <c r="CU9" s="594"/>
      <c r="CV9" s="594"/>
      <c r="CW9" s="594"/>
      <c r="CX9" s="594"/>
      <c r="CY9" s="595"/>
      <c r="CZ9" s="596">
        <v>7.3</v>
      </c>
      <c r="DA9" s="596"/>
      <c r="DB9" s="596"/>
      <c r="DC9" s="596"/>
      <c r="DD9" s="602">
        <v>3240</v>
      </c>
      <c r="DE9" s="594"/>
      <c r="DF9" s="594"/>
      <c r="DG9" s="594"/>
      <c r="DH9" s="594"/>
      <c r="DI9" s="594"/>
      <c r="DJ9" s="594"/>
      <c r="DK9" s="594"/>
      <c r="DL9" s="594"/>
      <c r="DM9" s="594"/>
      <c r="DN9" s="594"/>
      <c r="DO9" s="594"/>
      <c r="DP9" s="595"/>
      <c r="DQ9" s="602">
        <v>723656</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146920</v>
      </c>
      <c r="S10" s="594"/>
      <c r="T10" s="594"/>
      <c r="U10" s="594"/>
      <c r="V10" s="594"/>
      <c r="W10" s="594"/>
      <c r="X10" s="594"/>
      <c r="Y10" s="595"/>
      <c r="Z10" s="596">
        <v>1.4</v>
      </c>
      <c r="AA10" s="596"/>
      <c r="AB10" s="596"/>
      <c r="AC10" s="596"/>
      <c r="AD10" s="597">
        <v>146920</v>
      </c>
      <c r="AE10" s="597"/>
      <c r="AF10" s="597"/>
      <c r="AG10" s="597"/>
      <c r="AH10" s="597"/>
      <c r="AI10" s="597"/>
      <c r="AJ10" s="597"/>
      <c r="AK10" s="597"/>
      <c r="AL10" s="598">
        <v>2.8</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36675</v>
      </c>
      <c r="BH10" s="594"/>
      <c r="BI10" s="594"/>
      <c r="BJ10" s="594"/>
      <c r="BK10" s="594"/>
      <c r="BL10" s="594"/>
      <c r="BM10" s="594"/>
      <c r="BN10" s="595"/>
      <c r="BO10" s="596">
        <v>2.2999999999999998</v>
      </c>
      <c r="BP10" s="596"/>
      <c r="BQ10" s="596"/>
      <c r="BR10" s="596"/>
      <c r="BS10" s="602" t="s">
        <v>113</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6051</v>
      </c>
      <c r="CS10" s="594"/>
      <c r="CT10" s="594"/>
      <c r="CU10" s="594"/>
      <c r="CV10" s="594"/>
      <c r="CW10" s="594"/>
      <c r="CX10" s="594"/>
      <c r="CY10" s="595"/>
      <c r="CZ10" s="596">
        <v>0.1</v>
      </c>
      <c r="DA10" s="596"/>
      <c r="DB10" s="596"/>
      <c r="DC10" s="596"/>
      <c r="DD10" s="602" t="s">
        <v>113</v>
      </c>
      <c r="DE10" s="594"/>
      <c r="DF10" s="594"/>
      <c r="DG10" s="594"/>
      <c r="DH10" s="594"/>
      <c r="DI10" s="594"/>
      <c r="DJ10" s="594"/>
      <c r="DK10" s="594"/>
      <c r="DL10" s="594"/>
      <c r="DM10" s="594"/>
      <c r="DN10" s="594"/>
      <c r="DO10" s="594"/>
      <c r="DP10" s="595"/>
      <c r="DQ10" s="602">
        <v>6051</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v>26217</v>
      </c>
      <c r="S11" s="594"/>
      <c r="T11" s="594"/>
      <c r="U11" s="594"/>
      <c r="V11" s="594"/>
      <c r="W11" s="594"/>
      <c r="X11" s="594"/>
      <c r="Y11" s="595"/>
      <c r="Z11" s="596">
        <v>0.2</v>
      </c>
      <c r="AA11" s="596"/>
      <c r="AB11" s="596"/>
      <c r="AC11" s="596"/>
      <c r="AD11" s="597">
        <v>26217</v>
      </c>
      <c r="AE11" s="597"/>
      <c r="AF11" s="597"/>
      <c r="AG11" s="597"/>
      <c r="AH11" s="597"/>
      <c r="AI11" s="597"/>
      <c r="AJ11" s="597"/>
      <c r="AK11" s="597"/>
      <c r="AL11" s="598">
        <v>0.5</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177660</v>
      </c>
      <c r="BH11" s="594"/>
      <c r="BI11" s="594"/>
      <c r="BJ11" s="594"/>
      <c r="BK11" s="594"/>
      <c r="BL11" s="594"/>
      <c r="BM11" s="594"/>
      <c r="BN11" s="595"/>
      <c r="BO11" s="596">
        <v>11.2</v>
      </c>
      <c r="BP11" s="596"/>
      <c r="BQ11" s="596"/>
      <c r="BR11" s="596"/>
      <c r="BS11" s="602">
        <v>29006</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262377</v>
      </c>
      <c r="CS11" s="594"/>
      <c r="CT11" s="594"/>
      <c r="CU11" s="594"/>
      <c r="CV11" s="594"/>
      <c r="CW11" s="594"/>
      <c r="CX11" s="594"/>
      <c r="CY11" s="595"/>
      <c r="CZ11" s="596">
        <v>2.5</v>
      </c>
      <c r="DA11" s="596"/>
      <c r="DB11" s="596"/>
      <c r="DC11" s="596"/>
      <c r="DD11" s="602">
        <v>42600</v>
      </c>
      <c r="DE11" s="594"/>
      <c r="DF11" s="594"/>
      <c r="DG11" s="594"/>
      <c r="DH11" s="594"/>
      <c r="DI11" s="594"/>
      <c r="DJ11" s="594"/>
      <c r="DK11" s="594"/>
      <c r="DL11" s="594"/>
      <c r="DM11" s="594"/>
      <c r="DN11" s="594"/>
      <c r="DO11" s="594"/>
      <c r="DP11" s="595"/>
      <c r="DQ11" s="602">
        <v>189730</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113</v>
      </c>
      <c r="S12" s="594"/>
      <c r="T12" s="594"/>
      <c r="U12" s="594"/>
      <c r="V12" s="594"/>
      <c r="W12" s="594"/>
      <c r="X12" s="594"/>
      <c r="Y12" s="595"/>
      <c r="Z12" s="596" t="s">
        <v>113</v>
      </c>
      <c r="AA12" s="596"/>
      <c r="AB12" s="596"/>
      <c r="AC12" s="596"/>
      <c r="AD12" s="597" t="s">
        <v>113</v>
      </c>
      <c r="AE12" s="597"/>
      <c r="AF12" s="597"/>
      <c r="AG12" s="597"/>
      <c r="AH12" s="597"/>
      <c r="AI12" s="597"/>
      <c r="AJ12" s="597"/>
      <c r="AK12" s="597"/>
      <c r="AL12" s="598" t="s">
        <v>113</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751345</v>
      </c>
      <c r="BH12" s="594"/>
      <c r="BI12" s="594"/>
      <c r="BJ12" s="594"/>
      <c r="BK12" s="594"/>
      <c r="BL12" s="594"/>
      <c r="BM12" s="594"/>
      <c r="BN12" s="595"/>
      <c r="BO12" s="596">
        <v>47.2</v>
      </c>
      <c r="BP12" s="596"/>
      <c r="BQ12" s="596"/>
      <c r="BR12" s="596"/>
      <c r="BS12" s="602" t="s">
        <v>113</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103886</v>
      </c>
      <c r="CS12" s="594"/>
      <c r="CT12" s="594"/>
      <c r="CU12" s="594"/>
      <c r="CV12" s="594"/>
      <c r="CW12" s="594"/>
      <c r="CX12" s="594"/>
      <c r="CY12" s="595"/>
      <c r="CZ12" s="596">
        <v>1</v>
      </c>
      <c r="DA12" s="596"/>
      <c r="DB12" s="596"/>
      <c r="DC12" s="596"/>
      <c r="DD12" s="602">
        <v>4820</v>
      </c>
      <c r="DE12" s="594"/>
      <c r="DF12" s="594"/>
      <c r="DG12" s="594"/>
      <c r="DH12" s="594"/>
      <c r="DI12" s="594"/>
      <c r="DJ12" s="594"/>
      <c r="DK12" s="594"/>
      <c r="DL12" s="594"/>
      <c r="DM12" s="594"/>
      <c r="DN12" s="594"/>
      <c r="DO12" s="594"/>
      <c r="DP12" s="595"/>
      <c r="DQ12" s="602">
        <v>88766</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13059</v>
      </c>
      <c r="S13" s="594"/>
      <c r="T13" s="594"/>
      <c r="U13" s="594"/>
      <c r="V13" s="594"/>
      <c r="W13" s="594"/>
      <c r="X13" s="594"/>
      <c r="Y13" s="595"/>
      <c r="Z13" s="596">
        <v>0.1</v>
      </c>
      <c r="AA13" s="596"/>
      <c r="AB13" s="596"/>
      <c r="AC13" s="596"/>
      <c r="AD13" s="597">
        <v>13059</v>
      </c>
      <c r="AE13" s="597"/>
      <c r="AF13" s="597"/>
      <c r="AG13" s="597"/>
      <c r="AH13" s="597"/>
      <c r="AI13" s="597"/>
      <c r="AJ13" s="597"/>
      <c r="AK13" s="597"/>
      <c r="AL13" s="598">
        <v>0.3</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751293</v>
      </c>
      <c r="BH13" s="594"/>
      <c r="BI13" s="594"/>
      <c r="BJ13" s="594"/>
      <c r="BK13" s="594"/>
      <c r="BL13" s="594"/>
      <c r="BM13" s="594"/>
      <c r="BN13" s="595"/>
      <c r="BO13" s="596">
        <v>47.2</v>
      </c>
      <c r="BP13" s="596"/>
      <c r="BQ13" s="596"/>
      <c r="BR13" s="596"/>
      <c r="BS13" s="602" t="s">
        <v>113</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687690</v>
      </c>
      <c r="CS13" s="594"/>
      <c r="CT13" s="594"/>
      <c r="CU13" s="594"/>
      <c r="CV13" s="594"/>
      <c r="CW13" s="594"/>
      <c r="CX13" s="594"/>
      <c r="CY13" s="595"/>
      <c r="CZ13" s="596">
        <v>6.6</v>
      </c>
      <c r="DA13" s="596"/>
      <c r="DB13" s="596"/>
      <c r="DC13" s="596"/>
      <c r="DD13" s="602">
        <v>307087</v>
      </c>
      <c r="DE13" s="594"/>
      <c r="DF13" s="594"/>
      <c r="DG13" s="594"/>
      <c r="DH13" s="594"/>
      <c r="DI13" s="594"/>
      <c r="DJ13" s="594"/>
      <c r="DK13" s="594"/>
      <c r="DL13" s="594"/>
      <c r="DM13" s="594"/>
      <c r="DN13" s="594"/>
      <c r="DO13" s="594"/>
      <c r="DP13" s="595"/>
      <c r="DQ13" s="602">
        <v>449448</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113</v>
      </c>
      <c r="S14" s="594"/>
      <c r="T14" s="594"/>
      <c r="U14" s="594"/>
      <c r="V14" s="594"/>
      <c r="W14" s="594"/>
      <c r="X14" s="594"/>
      <c r="Y14" s="595"/>
      <c r="Z14" s="596" t="s">
        <v>113</v>
      </c>
      <c r="AA14" s="596"/>
      <c r="AB14" s="596"/>
      <c r="AC14" s="596"/>
      <c r="AD14" s="597" t="s">
        <v>113</v>
      </c>
      <c r="AE14" s="597"/>
      <c r="AF14" s="597"/>
      <c r="AG14" s="597"/>
      <c r="AH14" s="597"/>
      <c r="AI14" s="597"/>
      <c r="AJ14" s="597"/>
      <c r="AK14" s="597"/>
      <c r="AL14" s="598" t="s">
        <v>113</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31949</v>
      </c>
      <c r="BH14" s="594"/>
      <c r="BI14" s="594"/>
      <c r="BJ14" s="594"/>
      <c r="BK14" s="594"/>
      <c r="BL14" s="594"/>
      <c r="BM14" s="594"/>
      <c r="BN14" s="595"/>
      <c r="BO14" s="596">
        <v>2</v>
      </c>
      <c r="BP14" s="596"/>
      <c r="BQ14" s="596"/>
      <c r="BR14" s="596"/>
      <c r="BS14" s="602" t="s">
        <v>113</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426149</v>
      </c>
      <c r="CS14" s="594"/>
      <c r="CT14" s="594"/>
      <c r="CU14" s="594"/>
      <c r="CV14" s="594"/>
      <c r="CW14" s="594"/>
      <c r="CX14" s="594"/>
      <c r="CY14" s="595"/>
      <c r="CZ14" s="596">
        <v>4.0999999999999996</v>
      </c>
      <c r="DA14" s="596"/>
      <c r="DB14" s="596"/>
      <c r="DC14" s="596"/>
      <c r="DD14" s="602">
        <v>200894</v>
      </c>
      <c r="DE14" s="594"/>
      <c r="DF14" s="594"/>
      <c r="DG14" s="594"/>
      <c r="DH14" s="594"/>
      <c r="DI14" s="594"/>
      <c r="DJ14" s="594"/>
      <c r="DK14" s="594"/>
      <c r="DL14" s="594"/>
      <c r="DM14" s="594"/>
      <c r="DN14" s="594"/>
      <c r="DO14" s="594"/>
      <c r="DP14" s="595"/>
      <c r="DQ14" s="602">
        <v>229546</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3586</v>
      </c>
      <c r="S15" s="594"/>
      <c r="T15" s="594"/>
      <c r="U15" s="594"/>
      <c r="V15" s="594"/>
      <c r="W15" s="594"/>
      <c r="X15" s="594"/>
      <c r="Y15" s="595"/>
      <c r="Z15" s="596">
        <v>0</v>
      </c>
      <c r="AA15" s="596"/>
      <c r="AB15" s="596"/>
      <c r="AC15" s="596"/>
      <c r="AD15" s="597">
        <v>3586</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63668</v>
      </c>
      <c r="BH15" s="594"/>
      <c r="BI15" s="594"/>
      <c r="BJ15" s="594"/>
      <c r="BK15" s="594"/>
      <c r="BL15" s="594"/>
      <c r="BM15" s="594"/>
      <c r="BN15" s="595"/>
      <c r="BO15" s="596">
        <v>4</v>
      </c>
      <c r="BP15" s="596"/>
      <c r="BQ15" s="596"/>
      <c r="BR15" s="596"/>
      <c r="BS15" s="602" t="s">
        <v>113</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3048802</v>
      </c>
      <c r="CS15" s="594"/>
      <c r="CT15" s="594"/>
      <c r="CU15" s="594"/>
      <c r="CV15" s="594"/>
      <c r="CW15" s="594"/>
      <c r="CX15" s="594"/>
      <c r="CY15" s="595"/>
      <c r="CZ15" s="596">
        <v>29.3</v>
      </c>
      <c r="DA15" s="596"/>
      <c r="DB15" s="596"/>
      <c r="DC15" s="596"/>
      <c r="DD15" s="602">
        <v>2464499</v>
      </c>
      <c r="DE15" s="594"/>
      <c r="DF15" s="594"/>
      <c r="DG15" s="594"/>
      <c r="DH15" s="594"/>
      <c r="DI15" s="594"/>
      <c r="DJ15" s="594"/>
      <c r="DK15" s="594"/>
      <c r="DL15" s="594"/>
      <c r="DM15" s="594"/>
      <c r="DN15" s="594"/>
      <c r="DO15" s="594"/>
      <c r="DP15" s="595"/>
      <c r="DQ15" s="602">
        <v>601853</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3833197</v>
      </c>
      <c r="S16" s="594"/>
      <c r="T16" s="594"/>
      <c r="U16" s="594"/>
      <c r="V16" s="594"/>
      <c r="W16" s="594"/>
      <c r="X16" s="594"/>
      <c r="Y16" s="595"/>
      <c r="Z16" s="596">
        <v>35.299999999999997</v>
      </c>
      <c r="AA16" s="596"/>
      <c r="AB16" s="596"/>
      <c r="AC16" s="596"/>
      <c r="AD16" s="597">
        <v>3295502</v>
      </c>
      <c r="AE16" s="597"/>
      <c r="AF16" s="597"/>
      <c r="AG16" s="597"/>
      <c r="AH16" s="597"/>
      <c r="AI16" s="597"/>
      <c r="AJ16" s="597"/>
      <c r="AK16" s="597"/>
      <c r="AL16" s="598">
        <v>63.4</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113</v>
      </c>
      <c r="BH16" s="594"/>
      <c r="BI16" s="594"/>
      <c r="BJ16" s="594"/>
      <c r="BK16" s="594"/>
      <c r="BL16" s="594"/>
      <c r="BM16" s="594"/>
      <c r="BN16" s="595"/>
      <c r="BO16" s="596" t="s">
        <v>113</v>
      </c>
      <c r="BP16" s="596"/>
      <c r="BQ16" s="596"/>
      <c r="BR16" s="596"/>
      <c r="BS16" s="602" t="s">
        <v>113</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82667</v>
      </c>
      <c r="CS16" s="594"/>
      <c r="CT16" s="594"/>
      <c r="CU16" s="594"/>
      <c r="CV16" s="594"/>
      <c r="CW16" s="594"/>
      <c r="CX16" s="594"/>
      <c r="CY16" s="595"/>
      <c r="CZ16" s="596">
        <v>0.8</v>
      </c>
      <c r="DA16" s="596"/>
      <c r="DB16" s="596"/>
      <c r="DC16" s="596"/>
      <c r="DD16" s="602" t="s">
        <v>113</v>
      </c>
      <c r="DE16" s="594"/>
      <c r="DF16" s="594"/>
      <c r="DG16" s="594"/>
      <c r="DH16" s="594"/>
      <c r="DI16" s="594"/>
      <c r="DJ16" s="594"/>
      <c r="DK16" s="594"/>
      <c r="DL16" s="594"/>
      <c r="DM16" s="594"/>
      <c r="DN16" s="594"/>
      <c r="DO16" s="594"/>
      <c r="DP16" s="595"/>
      <c r="DQ16" s="602">
        <v>8706</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3295502</v>
      </c>
      <c r="S17" s="594"/>
      <c r="T17" s="594"/>
      <c r="U17" s="594"/>
      <c r="V17" s="594"/>
      <c r="W17" s="594"/>
      <c r="X17" s="594"/>
      <c r="Y17" s="595"/>
      <c r="Z17" s="596">
        <v>30.3</v>
      </c>
      <c r="AA17" s="596"/>
      <c r="AB17" s="596"/>
      <c r="AC17" s="596"/>
      <c r="AD17" s="597">
        <v>3295502</v>
      </c>
      <c r="AE17" s="597"/>
      <c r="AF17" s="597"/>
      <c r="AG17" s="597"/>
      <c r="AH17" s="597"/>
      <c r="AI17" s="597"/>
      <c r="AJ17" s="597"/>
      <c r="AK17" s="597"/>
      <c r="AL17" s="598">
        <v>63.4</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113</v>
      </c>
      <c r="BH17" s="594"/>
      <c r="BI17" s="594"/>
      <c r="BJ17" s="594"/>
      <c r="BK17" s="594"/>
      <c r="BL17" s="594"/>
      <c r="BM17" s="594"/>
      <c r="BN17" s="595"/>
      <c r="BO17" s="596" t="s">
        <v>113</v>
      </c>
      <c r="BP17" s="596"/>
      <c r="BQ17" s="596"/>
      <c r="BR17" s="596"/>
      <c r="BS17" s="602" t="s">
        <v>113</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1950026</v>
      </c>
      <c r="CS17" s="594"/>
      <c r="CT17" s="594"/>
      <c r="CU17" s="594"/>
      <c r="CV17" s="594"/>
      <c r="CW17" s="594"/>
      <c r="CX17" s="594"/>
      <c r="CY17" s="595"/>
      <c r="CZ17" s="596">
        <v>18.7</v>
      </c>
      <c r="DA17" s="596"/>
      <c r="DB17" s="596"/>
      <c r="DC17" s="596"/>
      <c r="DD17" s="602" t="s">
        <v>113</v>
      </c>
      <c r="DE17" s="594"/>
      <c r="DF17" s="594"/>
      <c r="DG17" s="594"/>
      <c r="DH17" s="594"/>
      <c r="DI17" s="594"/>
      <c r="DJ17" s="594"/>
      <c r="DK17" s="594"/>
      <c r="DL17" s="594"/>
      <c r="DM17" s="594"/>
      <c r="DN17" s="594"/>
      <c r="DO17" s="594"/>
      <c r="DP17" s="595"/>
      <c r="DQ17" s="602">
        <v>1901874</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537695</v>
      </c>
      <c r="S18" s="594"/>
      <c r="T18" s="594"/>
      <c r="U18" s="594"/>
      <c r="V18" s="594"/>
      <c r="W18" s="594"/>
      <c r="X18" s="594"/>
      <c r="Y18" s="595"/>
      <c r="Z18" s="596">
        <v>4.9000000000000004</v>
      </c>
      <c r="AA18" s="596"/>
      <c r="AB18" s="596"/>
      <c r="AC18" s="596"/>
      <c r="AD18" s="597" t="s">
        <v>113</v>
      </c>
      <c r="AE18" s="597"/>
      <c r="AF18" s="597"/>
      <c r="AG18" s="597"/>
      <c r="AH18" s="597"/>
      <c r="AI18" s="597"/>
      <c r="AJ18" s="597"/>
      <c r="AK18" s="597"/>
      <c r="AL18" s="598" t="s">
        <v>113</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113</v>
      </c>
      <c r="BH18" s="594"/>
      <c r="BI18" s="594"/>
      <c r="BJ18" s="594"/>
      <c r="BK18" s="594"/>
      <c r="BL18" s="594"/>
      <c r="BM18" s="594"/>
      <c r="BN18" s="595"/>
      <c r="BO18" s="596" t="s">
        <v>113</v>
      </c>
      <c r="BP18" s="596"/>
      <c r="BQ18" s="596"/>
      <c r="BR18" s="596"/>
      <c r="BS18" s="602" t="s">
        <v>113</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113</v>
      </c>
      <c r="CS18" s="594"/>
      <c r="CT18" s="594"/>
      <c r="CU18" s="594"/>
      <c r="CV18" s="594"/>
      <c r="CW18" s="594"/>
      <c r="CX18" s="594"/>
      <c r="CY18" s="595"/>
      <c r="CZ18" s="596" t="s">
        <v>113</v>
      </c>
      <c r="DA18" s="596"/>
      <c r="DB18" s="596"/>
      <c r="DC18" s="596"/>
      <c r="DD18" s="602" t="s">
        <v>113</v>
      </c>
      <c r="DE18" s="594"/>
      <c r="DF18" s="594"/>
      <c r="DG18" s="594"/>
      <c r="DH18" s="594"/>
      <c r="DI18" s="594"/>
      <c r="DJ18" s="594"/>
      <c r="DK18" s="594"/>
      <c r="DL18" s="594"/>
      <c r="DM18" s="594"/>
      <c r="DN18" s="594"/>
      <c r="DO18" s="594"/>
      <c r="DP18" s="595"/>
      <c r="DQ18" s="602" t="s">
        <v>113</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t="s">
        <v>113</v>
      </c>
      <c r="S19" s="594"/>
      <c r="T19" s="594"/>
      <c r="U19" s="594"/>
      <c r="V19" s="594"/>
      <c r="W19" s="594"/>
      <c r="X19" s="594"/>
      <c r="Y19" s="595"/>
      <c r="Z19" s="596" t="s">
        <v>113</v>
      </c>
      <c r="AA19" s="596"/>
      <c r="AB19" s="596"/>
      <c r="AC19" s="596"/>
      <c r="AD19" s="597" t="s">
        <v>113</v>
      </c>
      <c r="AE19" s="597"/>
      <c r="AF19" s="597"/>
      <c r="AG19" s="597"/>
      <c r="AH19" s="597"/>
      <c r="AI19" s="597"/>
      <c r="AJ19" s="597"/>
      <c r="AK19" s="597"/>
      <c r="AL19" s="598" t="s">
        <v>113</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1088</v>
      </c>
      <c r="BH19" s="594"/>
      <c r="BI19" s="594"/>
      <c r="BJ19" s="594"/>
      <c r="BK19" s="594"/>
      <c r="BL19" s="594"/>
      <c r="BM19" s="594"/>
      <c r="BN19" s="595"/>
      <c r="BO19" s="596">
        <v>0.1</v>
      </c>
      <c r="BP19" s="596"/>
      <c r="BQ19" s="596"/>
      <c r="BR19" s="596"/>
      <c r="BS19" s="602" t="s">
        <v>113</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113</v>
      </c>
      <c r="CS19" s="594"/>
      <c r="CT19" s="594"/>
      <c r="CU19" s="594"/>
      <c r="CV19" s="594"/>
      <c r="CW19" s="594"/>
      <c r="CX19" s="594"/>
      <c r="CY19" s="595"/>
      <c r="CZ19" s="596" t="s">
        <v>113</v>
      </c>
      <c r="DA19" s="596"/>
      <c r="DB19" s="596"/>
      <c r="DC19" s="596"/>
      <c r="DD19" s="602" t="s">
        <v>113</v>
      </c>
      <c r="DE19" s="594"/>
      <c r="DF19" s="594"/>
      <c r="DG19" s="594"/>
      <c r="DH19" s="594"/>
      <c r="DI19" s="594"/>
      <c r="DJ19" s="594"/>
      <c r="DK19" s="594"/>
      <c r="DL19" s="594"/>
      <c r="DM19" s="594"/>
      <c r="DN19" s="594"/>
      <c r="DO19" s="594"/>
      <c r="DP19" s="595"/>
      <c r="DQ19" s="602" t="s">
        <v>113</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5714871</v>
      </c>
      <c r="S20" s="594"/>
      <c r="T20" s="594"/>
      <c r="U20" s="594"/>
      <c r="V20" s="594"/>
      <c r="W20" s="594"/>
      <c r="X20" s="594"/>
      <c r="Y20" s="595"/>
      <c r="Z20" s="596">
        <v>52.6</v>
      </c>
      <c r="AA20" s="596"/>
      <c r="AB20" s="596"/>
      <c r="AC20" s="596"/>
      <c r="AD20" s="597">
        <v>5177176</v>
      </c>
      <c r="AE20" s="597"/>
      <c r="AF20" s="597"/>
      <c r="AG20" s="597"/>
      <c r="AH20" s="597"/>
      <c r="AI20" s="597"/>
      <c r="AJ20" s="597"/>
      <c r="AK20" s="597"/>
      <c r="AL20" s="598">
        <v>99.7</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1088</v>
      </c>
      <c r="BH20" s="594"/>
      <c r="BI20" s="594"/>
      <c r="BJ20" s="594"/>
      <c r="BK20" s="594"/>
      <c r="BL20" s="594"/>
      <c r="BM20" s="594"/>
      <c r="BN20" s="595"/>
      <c r="BO20" s="596">
        <v>0.1</v>
      </c>
      <c r="BP20" s="596"/>
      <c r="BQ20" s="596"/>
      <c r="BR20" s="596"/>
      <c r="BS20" s="602" t="s">
        <v>113</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10403208</v>
      </c>
      <c r="CS20" s="594"/>
      <c r="CT20" s="594"/>
      <c r="CU20" s="594"/>
      <c r="CV20" s="594"/>
      <c r="CW20" s="594"/>
      <c r="CX20" s="594"/>
      <c r="CY20" s="595"/>
      <c r="CZ20" s="596">
        <v>100</v>
      </c>
      <c r="DA20" s="596"/>
      <c r="DB20" s="596"/>
      <c r="DC20" s="596"/>
      <c r="DD20" s="602">
        <v>3093249</v>
      </c>
      <c r="DE20" s="594"/>
      <c r="DF20" s="594"/>
      <c r="DG20" s="594"/>
      <c r="DH20" s="594"/>
      <c r="DI20" s="594"/>
      <c r="DJ20" s="594"/>
      <c r="DK20" s="594"/>
      <c r="DL20" s="594"/>
      <c r="DM20" s="594"/>
      <c r="DN20" s="594"/>
      <c r="DO20" s="594"/>
      <c r="DP20" s="595"/>
      <c r="DQ20" s="602">
        <v>6397048</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1815</v>
      </c>
      <c r="S21" s="594"/>
      <c r="T21" s="594"/>
      <c r="U21" s="594"/>
      <c r="V21" s="594"/>
      <c r="W21" s="594"/>
      <c r="X21" s="594"/>
      <c r="Y21" s="595"/>
      <c r="Z21" s="596">
        <v>0</v>
      </c>
      <c r="AA21" s="596"/>
      <c r="AB21" s="596"/>
      <c r="AC21" s="596"/>
      <c r="AD21" s="597">
        <v>1815</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1088</v>
      </c>
      <c r="BH21" s="594"/>
      <c r="BI21" s="594"/>
      <c r="BJ21" s="594"/>
      <c r="BK21" s="594"/>
      <c r="BL21" s="594"/>
      <c r="BM21" s="594"/>
      <c r="BN21" s="595"/>
      <c r="BO21" s="596">
        <v>0.1</v>
      </c>
      <c r="BP21" s="596"/>
      <c r="BQ21" s="596"/>
      <c r="BR21" s="596"/>
      <c r="BS21" s="602" t="s">
        <v>113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101266</v>
      </c>
      <c r="S22" s="594"/>
      <c r="T22" s="594"/>
      <c r="U22" s="594"/>
      <c r="V22" s="594"/>
      <c r="W22" s="594"/>
      <c r="X22" s="594"/>
      <c r="Y22" s="595"/>
      <c r="Z22" s="596">
        <v>0.9</v>
      </c>
      <c r="AA22" s="596"/>
      <c r="AB22" s="596"/>
      <c r="AC22" s="596"/>
      <c r="AD22" s="597" t="s">
        <v>113</v>
      </c>
      <c r="AE22" s="597"/>
      <c r="AF22" s="597"/>
      <c r="AG22" s="597"/>
      <c r="AH22" s="597"/>
      <c r="AI22" s="597"/>
      <c r="AJ22" s="597"/>
      <c r="AK22" s="597"/>
      <c r="AL22" s="598" t="s">
        <v>113</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113</v>
      </c>
      <c r="BH22" s="594"/>
      <c r="BI22" s="594"/>
      <c r="BJ22" s="594"/>
      <c r="BK22" s="594"/>
      <c r="BL22" s="594"/>
      <c r="BM22" s="594"/>
      <c r="BN22" s="595"/>
      <c r="BO22" s="596" t="s">
        <v>113</v>
      </c>
      <c r="BP22" s="596"/>
      <c r="BQ22" s="596"/>
      <c r="BR22" s="596"/>
      <c r="BS22" s="602" t="s">
        <v>113</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160065</v>
      </c>
      <c r="S23" s="594"/>
      <c r="T23" s="594"/>
      <c r="U23" s="594"/>
      <c r="V23" s="594"/>
      <c r="W23" s="594"/>
      <c r="X23" s="594"/>
      <c r="Y23" s="595"/>
      <c r="Z23" s="596">
        <v>1.5</v>
      </c>
      <c r="AA23" s="596"/>
      <c r="AB23" s="596"/>
      <c r="AC23" s="596"/>
      <c r="AD23" s="597">
        <v>8140</v>
      </c>
      <c r="AE23" s="597"/>
      <c r="AF23" s="597"/>
      <c r="AG23" s="597"/>
      <c r="AH23" s="597"/>
      <c r="AI23" s="597"/>
      <c r="AJ23" s="597"/>
      <c r="AK23" s="597"/>
      <c r="AL23" s="598">
        <v>0.2</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113</v>
      </c>
      <c r="BH23" s="594"/>
      <c r="BI23" s="594"/>
      <c r="BJ23" s="594"/>
      <c r="BK23" s="594"/>
      <c r="BL23" s="594"/>
      <c r="BM23" s="594"/>
      <c r="BN23" s="595"/>
      <c r="BO23" s="596" t="s">
        <v>113</v>
      </c>
      <c r="BP23" s="596"/>
      <c r="BQ23" s="596"/>
      <c r="BR23" s="596"/>
      <c r="BS23" s="602" t="s">
        <v>113</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18358</v>
      </c>
      <c r="S24" s="594"/>
      <c r="T24" s="594"/>
      <c r="U24" s="594"/>
      <c r="V24" s="594"/>
      <c r="W24" s="594"/>
      <c r="X24" s="594"/>
      <c r="Y24" s="595"/>
      <c r="Z24" s="596">
        <v>0.2</v>
      </c>
      <c r="AA24" s="596"/>
      <c r="AB24" s="596"/>
      <c r="AC24" s="596"/>
      <c r="AD24" s="597" t="s">
        <v>113</v>
      </c>
      <c r="AE24" s="597"/>
      <c r="AF24" s="597"/>
      <c r="AG24" s="597"/>
      <c r="AH24" s="597"/>
      <c r="AI24" s="597"/>
      <c r="AJ24" s="597"/>
      <c r="AK24" s="597"/>
      <c r="AL24" s="598" t="s">
        <v>113</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113</v>
      </c>
      <c r="BH24" s="594"/>
      <c r="BI24" s="594"/>
      <c r="BJ24" s="594"/>
      <c r="BK24" s="594"/>
      <c r="BL24" s="594"/>
      <c r="BM24" s="594"/>
      <c r="BN24" s="595"/>
      <c r="BO24" s="596" t="s">
        <v>113</v>
      </c>
      <c r="BP24" s="596"/>
      <c r="BQ24" s="596"/>
      <c r="BR24" s="596"/>
      <c r="BS24" s="602" t="s">
        <v>113</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3993051</v>
      </c>
      <c r="CS24" s="583"/>
      <c r="CT24" s="583"/>
      <c r="CU24" s="583"/>
      <c r="CV24" s="583"/>
      <c r="CW24" s="583"/>
      <c r="CX24" s="583"/>
      <c r="CY24" s="584"/>
      <c r="CZ24" s="624">
        <v>38.4</v>
      </c>
      <c r="DA24" s="625"/>
      <c r="DB24" s="625"/>
      <c r="DC24" s="626"/>
      <c r="DD24" s="623">
        <v>3386200</v>
      </c>
      <c r="DE24" s="583"/>
      <c r="DF24" s="583"/>
      <c r="DG24" s="583"/>
      <c r="DH24" s="583"/>
      <c r="DI24" s="583"/>
      <c r="DJ24" s="583"/>
      <c r="DK24" s="584"/>
      <c r="DL24" s="623">
        <v>2834997</v>
      </c>
      <c r="DM24" s="583"/>
      <c r="DN24" s="583"/>
      <c r="DO24" s="583"/>
      <c r="DP24" s="583"/>
      <c r="DQ24" s="583"/>
      <c r="DR24" s="583"/>
      <c r="DS24" s="583"/>
      <c r="DT24" s="583"/>
      <c r="DU24" s="583"/>
      <c r="DV24" s="584"/>
      <c r="DW24" s="587">
        <v>51.2</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1390496</v>
      </c>
      <c r="S25" s="594"/>
      <c r="T25" s="594"/>
      <c r="U25" s="594"/>
      <c r="V25" s="594"/>
      <c r="W25" s="594"/>
      <c r="X25" s="594"/>
      <c r="Y25" s="595"/>
      <c r="Z25" s="596">
        <v>12.8</v>
      </c>
      <c r="AA25" s="596"/>
      <c r="AB25" s="596"/>
      <c r="AC25" s="596"/>
      <c r="AD25" s="597" t="s">
        <v>113</v>
      </c>
      <c r="AE25" s="597"/>
      <c r="AF25" s="597"/>
      <c r="AG25" s="597"/>
      <c r="AH25" s="597"/>
      <c r="AI25" s="597"/>
      <c r="AJ25" s="597"/>
      <c r="AK25" s="597"/>
      <c r="AL25" s="598" t="s">
        <v>113</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113</v>
      </c>
      <c r="BH25" s="594"/>
      <c r="BI25" s="594"/>
      <c r="BJ25" s="594"/>
      <c r="BK25" s="594"/>
      <c r="BL25" s="594"/>
      <c r="BM25" s="594"/>
      <c r="BN25" s="595"/>
      <c r="BO25" s="596" t="s">
        <v>113</v>
      </c>
      <c r="BP25" s="596"/>
      <c r="BQ25" s="596"/>
      <c r="BR25" s="596"/>
      <c r="BS25" s="602" t="s">
        <v>113</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1168062</v>
      </c>
      <c r="CS25" s="619"/>
      <c r="CT25" s="619"/>
      <c r="CU25" s="619"/>
      <c r="CV25" s="619"/>
      <c r="CW25" s="619"/>
      <c r="CX25" s="619"/>
      <c r="CY25" s="620"/>
      <c r="CZ25" s="627">
        <v>11.2</v>
      </c>
      <c r="DA25" s="628"/>
      <c r="DB25" s="628"/>
      <c r="DC25" s="629"/>
      <c r="DD25" s="602">
        <v>1083189</v>
      </c>
      <c r="DE25" s="619"/>
      <c r="DF25" s="619"/>
      <c r="DG25" s="619"/>
      <c r="DH25" s="619"/>
      <c r="DI25" s="619"/>
      <c r="DJ25" s="619"/>
      <c r="DK25" s="620"/>
      <c r="DL25" s="602">
        <v>1082349</v>
      </c>
      <c r="DM25" s="619"/>
      <c r="DN25" s="619"/>
      <c r="DO25" s="619"/>
      <c r="DP25" s="619"/>
      <c r="DQ25" s="619"/>
      <c r="DR25" s="619"/>
      <c r="DS25" s="619"/>
      <c r="DT25" s="619"/>
      <c r="DU25" s="619"/>
      <c r="DV25" s="620"/>
      <c r="DW25" s="598">
        <v>19.5</v>
      </c>
      <c r="DX25" s="621"/>
      <c r="DY25" s="621"/>
      <c r="DZ25" s="621"/>
      <c r="EA25" s="621"/>
      <c r="EB25" s="621"/>
      <c r="EC25" s="622"/>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113</v>
      </c>
      <c r="S26" s="594"/>
      <c r="T26" s="594"/>
      <c r="U26" s="594"/>
      <c r="V26" s="594"/>
      <c r="W26" s="594"/>
      <c r="X26" s="594"/>
      <c r="Y26" s="595"/>
      <c r="Z26" s="596" t="s">
        <v>113</v>
      </c>
      <c r="AA26" s="596"/>
      <c r="AB26" s="596"/>
      <c r="AC26" s="596"/>
      <c r="AD26" s="597" t="s">
        <v>113</v>
      </c>
      <c r="AE26" s="597"/>
      <c r="AF26" s="597"/>
      <c r="AG26" s="597"/>
      <c r="AH26" s="597"/>
      <c r="AI26" s="597"/>
      <c r="AJ26" s="597"/>
      <c r="AK26" s="597"/>
      <c r="AL26" s="598" t="s">
        <v>113</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113</v>
      </c>
      <c r="BH26" s="594"/>
      <c r="BI26" s="594"/>
      <c r="BJ26" s="594"/>
      <c r="BK26" s="594"/>
      <c r="BL26" s="594"/>
      <c r="BM26" s="594"/>
      <c r="BN26" s="595"/>
      <c r="BO26" s="596" t="s">
        <v>113</v>
      </c>
      <c r="BP26" s="596"/>
      <c r="BQ26" s="596"/>
      <c r="BR26" s="596"/>
      <c r="BS26" s="602" t="s">
        <v>113</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757005</v>
      </c>
      <c r="CS26" s="594"/>
      <c r="CT26" s="594"/>
      <c r="CU26" s="594"/>
      <c r="CV26" s="594"/>
      <c r="CW26" s="594"/>
      <c r="CX26" s="594"/>
      <c r="CY26" s="595"/>
      <c r="CZ26" s="627">
        <v>7.3</v>
      </c>
      <c r="DA26" s="628"/>
      <c r="DB26" s="628"/>
      <c r="DC26" s="629"/>
      <c r="DD26" s="602">
        <v>676155</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1"/>
      <c r="DY26" s="621"/>
      <c r="DZ26" s="621"/>
      <c r="EA26" s="621"/>
      <c r="EB26" s="621"/>
      <c r="EC26" s="622"/>
    </row>
    <row r="27" spans="2:133" ht="11.25" customHeight="1" x14ac:dyDescent="0.15">
      <c r="B27" s="590" t="s">
        <v>278</v>
      </c>
      <c r="C27" s="591"/>
      <c r="D27" s="591"/>
      <c r="E27" s="591"/>
      <c r="F27" s="591"/>
      <c r="G27" s="591"/>
      <c r="H27" s="591"/>
      <c r="I27" s="591"/>
      <c r="J27" s="591"/>
      <c r="K27" s="591"/>
      <c r="L27" s="591"/>
      <c r="M27" s="591"/>
      <c r="N27" s="591"/>
      <c r="O27" s="591"/>
      <c r="P27" s="591"/>
      <c r="Q27" s="592"/>
      <c r="R27" s="593">
        <v>390900</v>
      </c>
      <c r="S27" s="594"/>
      <c r="T27" s="594"/>
      <c r="U27" s="594"/>
      <c r="V27" s="594"/>
      <c r="W27" s="594"/>
      <c r="X27" s="594"/>
      <c r="Y27" s="595"/>
      <c r="Z27" s="596">
        <v>3.6</v>
      </c>
      <c r="AA27" s="596"/>
      <c r="AB27" s="596"/>
      <c r="AC27" s="596"/>
      <c r="AD27" s="597" t="s">
        <v>113</v>
      </c>
      <c r="AE27" s="597"/>
      <c r="AF27" s="597"/>
      <c r="AG27" s="597"/>
      <c r="AH27" s="597"/>
      <c r="AI27" s="597"/>
      <c r="AJ27" s="597"/>
      <c r="AK27" s="597"/>
      <c r="AL27" s="598" t="s">
        <v>113</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1590737</v>
      </c>
      <c r="BH27" s="594"/>
      <c r="BI27" s="594"/>
      <c r="BJ27" s="594"/>
      <c r="BK27" s="594"/>
      <c r="BL27" s="594"/>
      <c r="BM27" s="594"/>
      <c r="BN27" s="595"/>
      <c r="BO27" s="596">
        <v>100</v>
      </c>
      <c r="BP27" s="596"/>
      <c r="BQ27" s="596"/>
      <c r="BR27" s="596"/>
      <c r="BS27" s="602">
        <v>29006</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874963</v>
      </c>
      <c r="CS27" s="619"/>
      <c r="CT27" s="619"/>
      <c r="CU27" s="619"/>
      <c r="CV27" s="619"/>
      <c r="CW27" s="619"/>
      <c r="CX27" s="619"/>
      <c r="CY27" s="620"/>
      <c r="CZ27" s="627">
        <v>8.4</v>
      </c>
      <c r="DA27" s="628"/>
      <c r="DB27" s="628"/>
      <c r="DC27" s="629"/>
      <c r="DD27" s="602">
        <v>401137</v>
      </c>
      <c r="DE27" s="619"/>
      <c r="DF27" s="619"/>
      <c r="DG27" s="619"/>
      <c r="DH27" s="619"/>
      <c r="DI27" s="619"/>
      <c r="DJ27" s="619"/>
      <c r="DK27" s="620"/>
      <c r="DL27" s="602">
        <v>399256</v>
      </c>
      <c r="DM27" s="619"/>
      <c r="DN27" s="619"/>
      <c r="DO27" s="619"/>
      <c r="DP27" s="619"/>
      <c r="DQ27" s="619"/>
      <c r="DR27" s="619"/>
      <c r="DS27" s="619"/>
      <c r="DT27" s="619"/>
      <c r="DU27" s="619"/>
      <c r="DV27" s="620"/>
      <c r="DW27" s="598">
        <v>7.2</v>
      </c>
      <c r="DX27" s="621"/>
      <c r="DY27" s="621"/>
      <c r="DZ27" s="621"/>
      <c r="EA27" s="621"/>
      <c r="EB27" s="621"/>
      <c r="EC27" s="622"/>
    </row>
    <row r="28" spans="2:133" ht="11.25" customHeight="1" x14ac:dyDescent="0.15">
      <c r="B28" s="590" t="s">
        <v>281</v>
      </c>
      <c r="C28" s="591"/>
      <c r="D28" s="591"/>
      <c r="E28" s="591"/>
      <c r="F28" s="591"/>
      <c r="G28" s="591"/>
      <c r="H28" s="591"/>
      <c r="I28" s="591"/>
      <c r="J28" s="591"/>
      <c r="K28" s="591"/>
      <c r="L28" s="591"/>
      <c r="M28" s="591"/>
      <c r="N28" s="591"/>
      <c r="O28" s="591"/>
      <c r="P28" s="591"/>
      <c r="Q28" s="592"/>
      <c r="R28" s="593">
        <v>24205</v>
      </c>
      <c r="S28" s="594"/>
      <c r="T28" s="594"/>
      <c r="U28" s="594"/>
      <c r="V28" s="594"/>
      <c r="W28" s="594"/>
      <c r="X28" s="594"/>
      <c r="Y28" s="595"/>
      <c r="Z28" s="596">
        <v>0.2</v>
      </c>
      <c r="AA28" s="596"/>
      <c r="AB28" s="596"/>
      <c r="AC28" s="596"/>
      <c r="AD28" s="597">
        <v>7991</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1950026</v>
      </c>
      <c r="CS28" s="594"/>
      <c r="CT28" s="594"/>
      <c r="CU28" s="594"/>
      <c r="CV28" s="594"/>
      <c r="CW28" s="594"/>
      <c r="CX28" s="594"/>
      <c r="CY28" s="595"/>
      <c r="CZ28" s="627">
        <v>18.7</v>
      </c>
      <c r="DA28" s="628"/>
      <c r="DB28" s="628"/>
      <c r="DC28" s="629"/>
      <c r="DD28" s="602">
        <v>1901874</v>
      </c>
      <c r="DE28" s="594"/>
      <c r="DF28" s="594"/>
      <c r="DG28" s="594"/>
      <c r="DH28" s="594"/>
      <c r="DI28" s="594"/>
      <c r="DJ28" s="594"/>
      <c r="DK28" s="595"/>
      <c r="DL28" s="602">
        <v>1353392</v>
      </c>
      <c r="DM28" s="594"/>
      <c r="DN28" s="594"/>
      <c r="DO28" s="594"/>
      <c r="DP28" s="594"/>
      <c r="DQ28" s="594"/>
      <c r="DR28" s="594"/>
      <c r="DS28" s="594"/>
      <c r="DT28" s="594"/>
      <c r="DU28" s="594"/>
      <c r="DV28" s="595"/>
      <c r="DW28" s="598">
        <v>24.4</v>
      </c>
      <c r="DX28" s="621"/>
      <c r="DY28" s="621"/>
      <c r="DZ28" s="621"/>
      <c r="EA28" s="621"/>
      <c r="EB28" s="621"/>
      <c r="EC28" s="622"/>
    </row>
    <row r="29" spans="2:133" ht="11.25" customHeight="1" x14ac:dyDescent="0.15">
      <c r="B29" s="590" t="s">
        <v>283</v>
      </c>
      <c r="C29" s="591"/>
      <c r="D29" s="591"/>
      <c r="E29" s="591"/>
      <c r="F29" s="591"/>
      <c r="G29" s="591"/>
      <c r="H29" s="591"/>
      <c r="I29" s="591"/>
      <c r="J29" s="591"/>
      <c r="K29" s="591"/>
      <c r="L29" s="591"/>
      <c r="M29" s="591"/>
      <c r="N29" s="591"/>
      <c r="O29" s="591"/>
      <c r="P29" s="591"/>
      <c r="Q29" s="592"/>
      <c r="R29" s="593">
        <v>3313</v>
      </c>
      <c r="S29" s="594"/>
      <c r="T29" s="594"/>
      <c r="U29" s="594"/>
      <c r="V29" s="594"/>
      <c r="W29" s="594"/>
      <c r="X29" s="594"/>
      <c r="Y29" s="595"/>
      <c r="Z29" s="596">
        <v>0</v>
      </c>
      <c r="AA29" s="596"/>
      <c r="AB29" s="596"/>
      <c r="AC29" s="596"/>
      <c r="AD29" s="597" t="s">
        <v>113</v>
      </c>
      <c r="AE29" s="597"/>
      <c r="AF29" s="597"/>
      <c r="AG29" s="597"/>
      <c r="AH29" s="597"/>
      <c r="AI29" s="597"/>
      <c r="AJ29" s="597"/>
      <c r="AK29" s="597"/>
      <c r="AL29" s="598" t="s">
        <v>113</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1950026</v>
      </c>
      <c r="CS29" s="619"/>
      <c r="CT29" s="619"/>
      <c r="CU29" s="619"/>
      <c r="CV29" s="619"/>
      <c r="CW29" s="619"/>
      <c r="CX29" s="619"/>
      <c r="CY29" s="620"/>
      <c r="CZ29" s="627">
        <v>18.7</v>
      </c>
      <c r="DA29" s="628"/>
      <c r="DB29" s="628"/>
      <c r="DC29" s="629"/>
      <c r="DD29" s="602">
        <v>1901874</v>
      </c>
      <c r="DE29" s="619"/>
      <c r="DF29" s="619"/>
      <c r="DG29" s="619"/>
      <c r="DH29" s="619"/>
      <c r="DI29" s="619"/>
      <c r="DJ29" s="619"/>
      <c r="DK29" s="620"/>
      <c r="DL29" s="602">
        <v>1353392</v>
      </c>
      <c r="DM29" s="619"/>
      <c r="DN29" s="619"/>
      <c r="DO29" s="619"/>
      <c r="DP29" s="619"/>
      <c r="DQ29" s="619"/>
      <c r="DR29" s="619"/>
      <c r="DS29" s="619"/>
      <c r="DT29" s="619"/>
      <c r="DU29" s="619"/>
      <c r="DV29" s="620"/>
      <c r="DW29" s="598">
        <v>24.4</v>
      </c>
      <c r="DX29" s="621"/>
      <c r="DY29" s="621"/>
      <c r="DZ29" s="621"/>
      <c r="EA29" s="621"/>
      <c r="EB29" s="621"/>
      <c r="EC29" s="622"/>
    </row>
    <row r="30" spans="2:133" ht="11.25" customHeight="1" x14ac:dyDescent="0.15">
      <c r="B30" s="590" t="s">
        <v>288</v>
      </c>
      <c r="C30" s="591"/>
      <c r="D30" s="591"/>
      <c r="E30" s="591"/>
      <c r="F30" s="591"/>
      <c r="G30" s="591"/>
      <c r="H30" s="591"/>
      <c r="I30" s="591"/>
      <c r="J30" s="591"/>
      <c r="K30" s="591"/>
      <c r="L30" s="591"/>
      <c r="M30" s="591"/>
      <c r="N30" s="591"/>
      <c r="O30" s="591"/>
      <c r="P30" s="591"/>
      <c r="Q30" s="592"/>
      <c r="R30" s="593">
        <v>741708</v>
      </c>
      <c r="S30" s="594"/>
      <c r="T30" s="594"/>
      <c r="U30" s="594"/>
      <c r="V30" s="594"/>
      <c r="W30" s="594"/>
      <c r="X30" s="594"/>
      <c r="Y30" s="595"/>
      <c r="Z30" s="596">
        <v>6.8</v>
      </c>
      <c r="AA30" s="596"/>
      <c r="AB30" s="596"/>
      <c r="AC30" s="596"/>
      <c r="AD30" s="597" t="s">
        <v>113</v>
      </c>
      <c r="AE30" s="597"/>
      <c r="AF30" s="597"/>
      <c r="AG30" s="597"/>
      <c r="AH30" s="597"/>
      <c r="AI30" s="597"/>
      <c r="AJ30" s="597"/>
      <c r="AK30" s="597"/>
      <c r="AL30" s="598" t="s">
        <v>113</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98.6</v>
      </c>
      <c r="BH30" s="652"/>
      <c r="BI30" s="652"/>
      <c r="BJ30" s="652"/>
      <c r="BK30" s="652"/>
      <c r="BL30" s="652"/>
      <c r="BM30" s="588">
        <v>92</v>
      </c>
      <c r="BN30" s="652"/>
      <c r="BO30" s="652"/>
      <c r="BP30" s="652"/>
      <c r="BQ30" s="653"/>
      <c r="BR30" s="651">
        <v>98.6</v>
      </c>
      <c r="BS30" s="652"/>
      <c r="BT30" s="652"/>
      <c r="BU30" s="652"/>
      <c r="BV30" s="652"/>
      <c r="BW30" s="652"/>
      <c r="BX30" s="588">
        <v>91.3</v>
      </c>
      <c r="BY30" s="652"/>
      <c r="BZ30" s="652"/>
      <c r="CA30" s="652"/>
      <c r="CB30" s="653"/>
      <c r="CD30" s="656"/>
      <c r="CE30" s="657"/>
      <c r="CF30" s="607" t="s">
        <v>291</v>
      </c>
      <c r="CG30" s="608"/>
      <c r="CH30" s="608"/>
      <c r="CI30" s="608"/>
      <c r="CJ30" s="608"/>
      <c r="CK30" s="608"/>
      <c r="CL30" s="608"/>
      <c r="CM30" s="608"/>
      <c r="CN30" s="608"/>
      <c r="CO30" s="608"/>
      <c r="CP30" s="608"/>
      <c r="CQ30" s="609"/>
      <c r="CR30" s="593">
        <v>1803895</v>
      </c>
      <c r="CS30" s="594"/>
      <c r="CT30" s="594"/>
      <c r="CU30" s="594"/>
      <c r="CV30" s="594"/>
      <c r="CW30" s="594"/>
      <c r="CX30" s="594"/>
      <c r="CY30" s="595"/>
      <c r="CZ30" s="627">
        <v>17.3</v>
      </c>
      <c r="DA30" s="628"/>
      <c r="DB30" s="628"/>
      <c r="DC30" s="629"/>
      <c r="DD30" s="602">
        <v>1756586</v>
      </c>
      <c r="DE30" s="594"/>
      <c r="DF30" s="594"/>
      <c r="DG30" s="594"/>
      <c r="DH30" s="594"/>
      <c r="DI30" s="594"/>
      <c r="DJ30" s="594"/>
      <c r="DK30" s="595"/>
      <c r="DL30" s="602">
        <v>1208104</v>
      </c>
      <c r="DM30" s="594"/>
      <c r="DN30" s="594"/>
      <c r="DO30" s="594"/>
      <c r="DP30" s="594"/>
      <c r="DQ30" s="594"/>
      <c r="DR30" s="594"/>
      <c r="DS30" s="594"/>
      <c r="DT30" s="594"/>
      <c r="DU30" s="594"/>
      <c r="DV30" s="595"/>
      <c r="DW30" s="598">
        <v>21.8</v>
      </c>
      <c r="DX30" s="621"/>
      <c r="DY30" s="621"/>
      <c r="DZ30" s="621"/>
      <c r="EA30" s="621"/>
      <c r="EB30" s="621"/>
      <c r="EC30" s="622"/>
    </row>
    <row r="31" spans="2:133" ht="11.25" customHeight="1" x14ac:dyDescent="0.15">
      <c r="B31" s="590" t="s">
        <v>292</v>
      </c>
      <c r="C31" s="591"/>
      <c r="D31" s="591"/>
      <c r="E31" s="591"/>
      <c r="F31" s="591"/>
      <c r="G31" s="591"/>
      <c r="H31" s="591"/>
      <c r="I31" s="591"/>
      <c r="J31" s="591"/>
      <c r="K31" s="591"/>
      <c r="L31" s="591"/>
      <c r="M31" s="591"/>
      <c r="N31" s="591"/>
      <c r="O31" s="591"/>
      <c r="P31" s="591"/>
      <c r="Q31" s="592"/>
      <c r="R31" s="593">
        <v>297679</v>
      </c>
      <c r="S31" s="594"/>
      <c r="T31" s="594"/>
      <c r="U31" s="594"/>
      <c r="V31" s="594"/>
      <c r="W31" s="594"/>
      <c r="X31" s="594"/>
      <c r="Y31" s="595"/>
      <c r="Z31" s="596">
        <v>2.7</v>
      </c>
      <c r="AA31" s="596"/>
      <c r="AB31" s="596"/>
      <c r="AC31" s="596"/>
      <c r="AD31" s="597" t="s">
        <v>113</v>
      </c>
      <c r="AE31" s="597"/>
      <c r="AF31" s="597"/>
      <c r="AG31" s="597"/>
      <c r="AH31" s="597"/>
      <c r="AI31" s="597"/>
      <c r="AJ31" s="597"/>
      <c r="AK31" s="597"/>
      <c r="AL31" s="598" t="s">
        <v>113</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99.4</v>
      </c>
      <c r="BH31" s="619"/>
      <c r="BI31" s="619"/>
      <c r="BJ31" s="619"/>
      <c r="BK31" s="619"/>
      <c r="BL31" s="619"/>
      <c r="BM31" s="599">
        <v>96.9</v>
      </c>
      <c r="BN31" s="649"/>
      <c r="BO31" s="649"/>
      <c r="BP31" s="649"/>
      <c r="BQ31" s="650"/>
      <c r="BR31" s="648">
        <v>98.9</v>
      </c>
      <c r="BS31" s="619"/>
      <c r="BT31" s="619"/>
      <c r="BU31" s="619"/>
      <c r="BV31" s="619"/>
      <c r="BW31" s="619"/>
      <c r="BX31" s="599">
        <v>95.5</v>
      </c>
      <c r="BY31" s="649"/>
      <c r="BZ31" s="649"/>
      <c r="CA31" s="649"/>
      <c r="CB31" s="650"/>
      <c r="CD31" s="656"/>
      <c r="CE31" s="657"/>
      <c r="CF31" s="607" t="s">
        <v>295</v>
      </c>
      <c r="CG31" s="608"/>
      <c r="CH31" s="608"/>
      <c r="CI31" s="608"/>
      <c r="CJ31" s="608"/>
      <c r="CK31" s="608"/>
      <c r="CL31" s="608"/>
      <c r="CM31" s="608"/>
      <c r="CN31" s="608"/>
      <c r="CO31" s="608"/>
      <c r="CP31" s="608"/>
      <c r="CQ31" s="609"/>
      <c r="CR31" s="593">
        <v>146131</v>
      </c>
      <c r="CS31" s="619"/>
      <c r="CT31" s="619"/>
      <c r="CU31" s="619"/>
      <c r="CV31" s="619"/>
      <c r="CW31" s="619"/>
      <c r="CX31" s="619"/>
      <c r="CY31" s="620"/>
      <c r="CZ31" s="627">
        <v>1.4</v>
      </c>
      <c r="DA31" s="628"/>
      <c r="DB31" s="628"/>
      <c r="DC31" s="629"/>
      <c r="DD31" s="602">
        <v>145288</v>
      </c>
      <c r="DE31" s="619"/>
      <c r="DF31" s="619"/>
      <c r="DG31" s="619"/>
      <c r="DH31" s="619"/>
      <c r="DI31" s="619"/>
      <c r="DJ31" s="619"/>
      <c r="DK31" s="620"/>
      <c r="DL31" s="602">
        <v>145288</v>
      </c>
      <c r="DM31" s="619"/>
      <c r="DN31" s="619"/>
      <c r="DO31" s="619"/>
      <c r="DP31" s="619"/>
      <c r="DQ31" s="619"/>
      <c r="DR31" s="619"/>
      <c r="DS31" s="619"/>
      <c r="DT31" s="619"/>
      <c r="DU31" s="619"/>
      <c r="DV31" s="620"/>
      <c r="DW31" s="598">
        <v>2.6</v>
      </c>
      <c r="DX31" s="621"/>
      <c r="DY31" s="621"/>
      <c r="DZ31" s="621"/>
      <c r="EA31" s="621"/>
      <c r="EB31" s="621"/>
      <c r="EC31" s="622"/>
    </row>
    <row r="32" spans="2:133" ht="11.25" customHeight="1" x14ac:dyDescent="0.15">
      <c r="B32" s="590" t="s">
        <v>296</v>
      </c>
      <c r="C32" s="591"/>
      <c r="D32" s="591"/>
      <c r="E32" s="591"/>
      <c r="F32" s="591"/>
      <c r="G32" s="591"/>
      <c r="H32" s="591"/>
      <c r="I32" s="591"/>
      <c r="J32" s="591"/>
      <c r="K32" s="591"/>
      <c r="L32" s="591"/>
      <c r="M32" s="591"/>
      <c r="N32" s="591"/>
      <c r="O32" s="591"/>
      <c r="P32" s="591"/>
      <c r="Q32" s="592"/>
      <c r="R32" s="593">
        <v>86771</v>
      </c>
      <c r="S32" s="594"/>
      <c r="T32" s="594"/>
      <c r="U32" s="594"/>
      <c r="V32" s="594"/>
      <c r="W32" s="594"/>
      <c r="X32" s="594"/>
      <c r="Y32" s="595"/>
      <c r="Z32" s="596">
        <v>0.8</v>
      </c>
      <c r="AA32" s="596"/>
      <c r="AB32" s="596"/>
      <c r="AC32" s="596"/>
      <c r="AD32" s="597">
        <v>222</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97.7</v>
      </c>
      <c r="BH32" s="661"/>
      <c r="BI32" s="661"/>
      <c r="BJ32" s="661"/>
      <c r="BK32" s="661"/>
      <c r="BL32" s="661"/>
      <c r="BM32" s="662">
        <v>87</v>
      </c>
      <c r="BN32" s="661"/>
      <c r="BO32" s="661"/>
      <c r="BP32" s="661"/>
      <c r="BQ32" s="663"/>
      <c r="BR32" s="660">
        <v>98.3</v>
      </c>
      <c r="BS32" s="661"/>
      <c r="BT32" s="661"/>
      <c r="BU32" s="661"/>
      <c r="BV32" s="661"/>
      <c r="BW32" s="661"/>
      <c r="BX32" s="662">
        <v>87</v>
      </c>
      <c r="BY32" s="661"/>
      <c r="BZ32" s="661"/>
      <c r="CA32" s="661"/>
      <c r="CB32" s="663"/>
      <c r="CD32" s="658"/>
      <c r="CE32" s="659"/>
      <c r="CF32" s="607" t="s">
        <v>298</v>
      </c>
      <c r="CG32" s="608"/>
      <c r="CH32" s="608"/>
      <c r="CI32" s="608"/>
      <c r="CJ32" s="608"/>
      <c r="CK32" s="608"/>
      <c r="CL32" s="608"/>
      <c r="CM32" s="608"/>
      <c r="CN32" s="608"/>
      <c r="CO32" s="608"/>
      <c r="CP32" s="608"/>
      <c r="CQ32" s="609"/>
      <c r="CR32" s="593" t="s">
        <v>113</v>
      </c>
      <c r="CS32" s="594"/>
      <c r="CT32" s="594"/>
      <c r="CU32" s="594"/>
      <c r="CV32" s="594"/>
      <c r="CW32" s="594"/>
      <c r="CX32" s="594"/>
      <c r="CY32" s="595"/>
      <c r="CZ32" s="627" t="s">
        <v>113</v>
      </c>
      <c r="DA32" s="628"/>
      <c r="DB32" s="628"/>
      <c r="DC32" s="629"/>
      <c r="DD32" s="602" t="s">
        <v>113</v>
      </c>
      <c r="DE32" s="594"/>
      <c r="DF32" s="594"/>
      <c r="DG32" s="594"/>
      <c r="DH32" s="594"/>
      <c r="DI32" s="594"/>
      <c r="DJ32" s="594"/>
      <c r="DK32" s="595"/>
      <c r="DL32" s="602" t="s">
        <v>113</v>
      </c>
      <c r="DM32" s="594"/>
      <c r="DN32" s="594"/>
      <c r="DO32" s="594"/>
      <c r="DP32" s="594"/>
      <c r="DQ32" s="594"/>
      <c r="DR32" s="594"/>
      <c r="DS32" s="594"/>
      <c r="DT32" s="594"/>
      <c r="DU32" s="594"/>
      <c r="DV32" s="595"/>
      <c r="DW32" s="598" t="s">
        <v>113</v>
      </c>
      <c r="DX32" s="621"/>
      <c r="DY32" s="621"/>
      <c r="DZ32" s="621"/>
      <c r="EA32" s="621"/>
      <c r="EB32" s="621"/>
      <c r="EC32" s="622"/>
    </row>
    <row r="33" spans="2:133" ht="11.25" customHeight="1" x14ac:dyDescent="0.15">
      <c r="B33" s="590" t="s">
        <v>299</v>
      </c>
      <c r="C33" s="591"/>
      <c r="D33" s="591"/>
      <c r="E33" s="591"/>
      <c r="F33" s="591"/>
      <c r="G33" s="591"/>
      <c r="H33" s="591"/>
      <c r="I33" s="591"/>
      <c r="J33" s="591"/>
      <c r="K33" s="591"/>
      <c r="L33" s="591"/>
      <c r="M33" s="591"/>
      <c r="N33" s="591"/>
      <c r="O33" s="591"/>
      <c r="P33" s="591"/>
      <c r="Q33" s="592"/>
      <c r="R33" s="593">
        <v>1939317</v>
      </c>
      <c r="S33" s="594"/>
      <c r="T33" s="594"/>
      <c r="U33" s="594"/>
      <c r="V33" s="594"/>
      <c r="W33" s="594"/>
      <c r="X33" s="594"/>
      <c r="Y33" s="595"/>
      <c r="Z33" s="596">
        <v>17.8</v>
      </c>
      <c r="AA33" s="596"/>
      <c r="AB33" s="596"/>
      <c r="AC33" s="596"/>
      <c r="AD33" s="597" t="s">
        <v>113</v>
      </c>
      <c r="AE33" s="597"/>
      <c r="AF33" s="597"/>
      <c r="AG33" s="597"/>
      <c r="AH33" s="597"/>
      <c r="AI33" s="597"/>
      <c r="AJ33" s="597"/>
      <c r="AK33" s="597"/>
      <c r="AL33" s="598" t="s">
        <v>113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3234241</v>
      </c>
      <c r="CS33" s="619"/>
      <c r="CT33" s="619"/>
      <c r="CU33" s="619"/>
      <c r="CV33" s="619"/>
      <c r="CW33" s="619"/>
      <c r="CX33" s="619"/>
      <c r="CY33" s="620"/>
      <c r="CZ33" s="627">
        <v>31.1</v>
      </c>
      <c r="DA33" s="628"/>
      <c r="DB33" s="628"/>
      <c r="DC33" s="629"/>
      <c r="DD33" s="602">
        <v>2755646</v>
      </c>
      <c r="DE33" s="619"/>
      <c r="DF33" s="619"/>
      <c r="DG33" s="619"/>
      <c r="DH33" s="619"/>
      <c r="DI33" s="619"/>
      <c r="DJ33" s="619"/>
      <c r="DK33" s="620"/>
      <c r="DL33" s="602">
        <v>2317910</v>
      </c>
      <c r="DM33" s="619"/>
      <c r="DN33" s="619"/>
      <c r="DO33" s="619"/>
      <c r="DP33" s="619"/>
      <c r="DQ33" s="619"/>
      <c r="DR33" s="619"/>
      <c r="DS33" s="619"/>
      <c r="DT33" s="619"/>
      <c r="DU33" s="619"/>
      <c r="DV33" s="620"/>
      <c r="DW33" s="598">
        <v>41.8</v>
      </c>
      <c r="DX33" s="621"/>
      <c r="DY33" s="621"/>
      <c r="DZ33" s="621"/>
      <c r="EA33" s="621"/>
      <c r="EB33" s="621"/>
      <c r="EC33" s="622"/>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113</v>
      </c>
      <c r="S34" s="594"/>
      <c r="T34" s="594"/>
      <c r="U34" s="594"/>
      <c r="V34" s="594"/>
      <c r="W34" s="594"/>
      <c r="X34" s="594"/>
      <c r="Y34" s="595"/>
      <c r="Z34" s="596" t="s">
        <v>113</v>
      </c>
      <c r="AA34" s="596"/>
      <c r="AB34" s="596"/>
      <c r="AC34" s="596"/>
      <c r="AD34" s="597" t="s">
        <v>113</v>
      </c>
      <c r="AE34" s="597"/>
      <c r="AF34" s="597"/>
      <c r="AG34" s="597"/>
      <c r="AH34" s="597"/>
      <c r="AI34" s="597"/>
      <c r="AJ34" s="597"/>
      <c r="AK34" s="597"/>
      <c r="AL34" s="598" t="s">
        <v>113</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1010825</v>
      </c>
      <c r="CS34" s="594"/>
      <c r="CT34" s="594"/>
      <c r="CU34" s="594"/>
      <c r="CV34" s="594"/>
      <c r="CW34" s="594"/>
      <c r="CX34" s="594"/>
      <c r="CY34" s="595"/>
      <c r="CZ34" s="627">
        <v>9.6999999999999993</v>
      </c>
      <c r="DA34" s="628"/>
      <c r="DB34" s="628"/>
      <c r="DC34" s="629"/>
      <c r="DD34" s="602">
        <v>711304</v>
      </c>
      <c r="DE34" s="594"/>
      <c r="DF34" s="594"/>
      <c r="DG34" s="594"/>
      <c r="DH34" s="594"/>
      <c r="DI34" s="594"/>
      <c r="DJ34" s="594"/>
      <c r="DK34" s="595"/>
      <c r="DL34" s="602">
        <v>561559</v>
      </c>
      <c r="DM34" s="594"/>
      <c r="DN34" s="594"/>
      <c r="DO34" s="594"/>
      <c r="DP34" s="594"/>
      <c r="DQ34" s="594"/>
      <c r="DR34" s="594"/>
      <c r="DS34" s="594"/>
      <c r="DT34" s="594"/>
      <c r="DU34" s="594"/>
      <c r="DV34" s="595"/>
      <c r="DW34" s="598">
        <v>10.1</v>
      </c>
      <c r="DX34" s="621"/>
      <c r="DY34" s="621"/>
      <c r="DZ34" s="621"/>
      <c r="EA34" s="621"/>
      <c r="EB34" s="621"/>
      <c r="EC34" s="622"/>
    </row>
    <row r="35" spans="2:133" ht="11.25" customHeight="1" x14ac:dyDescent="0.15">
      <c r="B35" s="590" t="s">
        <v>305</v>
      </c>
      <c r="C35" s="591"/>
      <c r="D35" s="591"/>
      <c r="E35" s="591"/>
      <c r="F35" s="591"/>
      <c r="G35" s="591"/>
      <c r="H35" s="591"/>
      <c r="I35" s="591"/>
      <c r="J35" s="591"/>
      <c r="K35" s="591"/>
      <c r="L35" s="591"/>
      <c r="M35" s="591"/>
      <c r="N35" s="591"/>
      <c r="O35" s="591"/>
      <c r="P35" s="591"/>
      <c r="Q35" s="592"/>
      <c r="R35" s="593">
        <v>343717</v>
      </c>
      <c r="S35" s="594"/>
      <c r="T35" s="594"/>
      <c r="U35" s="594"/>
      <c r="V35" s="594"/>
      <c r="W35" s="594"/>
      <c r="X35" s="594"/>
      <c r="Y35" s="595"/>
      <c r="Z35" s="596">
        <v>3.2</v>
      </c>
      <c r="AA35" s="596"/>
      <c r="AB35" s="596"/>
      <c r="AC35" s="596"/>
      <c r="AD35" s="597" t="s">
        <v>113</v>
      </c>
      <c r="AE35" s="597"/>
      <c r="AF35" s="597"/>
      <c r="AG35" s="597"/>
      <c r="AH35" s="597"/>
      <c r="AI35" s="597"/>
      <c r="AJ35" s="597"/>
      <c r="AK35" s="597"/>
      <c r="AL35" s="598" t="s">
        <v>113</v>
      </c>
      <c r="AM35" s="599"/>
      <c r="AN35" s="599"/>
      <c r="AO35" s="600"/>
      <c r="AP35" s="186"/>
      <c r="AQ35" s="604" t="s">
        <v>306</v>
      </c>
      <c r="AR35" s="605"/>
      <c r="AS35" s="605"/>
      <c r="AT35" s="605"/>
      <c r="AU35" s="605"/>
      <c r="AV35" s="605"/>
      <c r="AW35" s="605"/>
      <c r="AX35" s="605"/>
      <c r="AY35" s="606"/>
      <c r="AZ35" s="582">
        <v>1211934</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70446</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48578</v>
      </c>
      <c r="CS35" s="619"/>
      <c r="CT35" s="619"/>
      <c r="CU35" s="619"/>
      <c r="CV35" s="619"/>
      <c r="CW35" s="619"/>
      <c r="CX35" s="619"/>
      <c r="CY35" s="620"/>
      <c r="CZ35" s="627">
        <v>0.5</v>
      </c>
      <c r="DA35" s="628"/>
      <c r="DB35" s="628"/>
      <c r="DC35" s="629"/>
      <c r="DD35" s="602">
        <v>35232</v>
      </c>
      <c r="DE35" s="619"/>
      <c r="DF35" s="619"/>
      <c r="DG35" s="619"/>
      <c r="DH35" s="619"/>
      <c r="DI35" s="619"/>
      <c r="DJ35" s="619"/>
      <c r="DK35" s="620"/>
      <c r="DL35" s="602">
        <v>35232</v>
      </c>
      <c r="DM35" s="619"/>
      <c r="DN35" s="619"/>
      <c r="DO35" s="619"/>
      <c r="DP35" s="619"/>
      <c r="DQ35" s="619"/>
      <c r="DR35" s="619"/>
      <c r="DS35" s="619"/>
      <c r="DT35" s="619"/>
      <c r="DU35" s="619"/>
      <c r="DV35" s="620"/>
      <c r="DW35" s="598">
        <v>0.6</v>
      </c>
      <c r="DX35" s="621"/>
      <c r="DY35" s="621"/>
      <c r="DZ35" s="621"/>
      <c r="EA35" s="621"/>
      <c r="EB35" s="621"/>
      <c r="EC35" s="622"/>
    </row>
    <row r="36" spans="2:133" ht="11.25" customHeight="1" x14ac:dyDescent="0.15">
      <c r="B36" s="636" t="s">
        <v>309</v>
      </c>
      <c r="C36" s="637"/>
      <c r="D36" s="637"/>
      <c r="E36" s="637"/>
      <c r="F36" s="637"/>
      <c r="G36" s="637"/>
      <c r="H36" s="637"/>
      <c r="I36" s="637"/>
      <c r="J36" s="637"/>
      <c r="K36" s="637"/>
      <c r="L36" s="637"/>
      <c r="M36" s="637"/>
      <c r="N36" s="637"/>
      <c r="O36" s="637"/>
      <c r="P36" s="637"/>
      <c r="Q36" s="638"/>
      <c r="R36" s="665">
        <v>10870764</v>
      </c>
      <c r="S36" s="666"/>
      <c r="T36" s="666"/>
      <c r="U36" s="666"/>
      <c r="V36" s="666"/>
      <c r="W36" s="666"/>
      <c r="X36" s="666"/>
      <c r="Y36" s="667"/>
      <c r="Z36" s="668">
        <v>100</v>
      </c>
      <c r="AA36" s="668"/>
      <c r="AB36" s="668"/>
      <c r="AC36" s="668"/>
      <c r="AD36" s="669">
        <v>5195344</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389367</v>
      </c>
      <c r="BA36" s="594"/>
      <c r="BB36" s="594"/>
      <c r="BC36" s="594"/>
      <c r="BD36" s="619"/>
      <c r="BE36" s="619"/>
      <c r="BF36" s="650"/>
      <c r="BG36" s="607" t="s">
        <v>311</v>
      </c>
      <c r="BH36" s="608"/>
      <c r="BI36" s="608"/>
      <c r="BJ36" s="608"/>
      <c r="BK36" s="608"/>
      <c r="BL36" s="608"/>
      <c r="BM36" s="608"/>
      <c r="BN36" s="608"/>
      <c r="BO36" s="608"/>
      <c r="BP36" s="608"/>
      <c r="BQ36" s="608"/>
      <c r="BR36" s="608"/>
      <c r="BS36" s="608"/>
      <c r="BT36" s="608"/>
      <c r="BU36" s="609"/>
      <c r="BV36" s="593">
        <v>40570</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1420279</v>
      </c>
      <c r="CS36" s="594"/>
      <c r="CT36" s="594"/>
      <c r="CU36" s="594"/>
      <c r="CV36" s="594"/>
      <c r="CW36" s="594"/>
      <c r="CX36" s="594"/>
      <c r="CY36" s="595"/>
      <c r="CZ36" s="627">
        <v>13.7</v>
      </c>
      <c r="DA36" s="628"/>
      <c r="DB36" s="628"/>
      <c r="DC36" s="629"/>
      <c r="DD36" s="602">
        <v>1356340</v>
      </c>
      <c r="DE36" s="594"/>
      <c r="DF36" s="594"/>
      <c r="DG36" s="594"/>
      <c r="DH36" s="594"/>
      <c r="DI36" s="594"/>
      <c r="DJ36" s="594"/>
      <c r="DK36" s="595"/>
      <c r="DL36" s="602">
        <v>1250328</v>
      </c>
      <c r="DM36" s="594"/>
      <c r="DN36" s="594"/>
      <c r="DO36" s="594"/>
      <c r="DP36" s="594"/>
      <c r="DQ36" s="594"/>
      <c r="DR36" s="594"/>
      <c r="DS36" s="594"/>
      <c r="DT36" s="594"/>
      <c r="DU36" s="594"/>
      <c r="DV36" s="595"/>
      <c r="DW36" s="598">
        <v>22.6</v>
      </c>
      <c r="DX36" s="621"/>
      <c r="DY36" s="621"/>
      <c r="DZ36" s="621"/>
      <c r="EA36" s="621"/>
      <c r="EB36" s="621"/>
      <c r="EC36" s="622"/>
    </row>
    <row r="37" spans="2:133" ht="11.25" customHeight="1" x14ac:dyDescent="0.15">
      <c r="AQ37" s="672" t="s">
        <v>313</v>
      </c>
      <c r="AR37" s="673"/>
      <c r="AS37" s="673"/>
      <c r="AT37" s="673"/>
      <c r="AU37" s="673"/>
      <c r="AV37" s="673"/>
      <c r="AW37" s="673"/>
      <c r="AX37" s="673"/>
      <c r="AY37" s="674"/>
      <c r="AZ37" s="593">
        <v>196557</v>
      </c>
      <c r="BA37" s="594"/>
      <c r="BB37" s="594"/>
      <c r="BC37" s="594"/>
      <c r="BD37" s="619"/>
      <c r="BE37" s="619"/>
      <c r="BF37" s="650"/>
      <c r="BG37" s="607" t="s">
        <v>314</v>
      </c>
      <c r="BH37" s="608"/>
      <c r="BI37" s="608"/>
      <c r="BJ37" s="608"/>
      <c r="BK37" s="608"/>
      <c r="BL37" s="608"/>
      <c r="BM37" s="608"/>
      <c r="BN37" s="608"/>
      <c r="BO37" s="608"/>
      <c r="BP37" s="608"/>
      <c r="BQ37" s="608"/>
      <c r="BR37" s="608"/>
      <c r="BS37" s="608"/>
      <c r="BT37" s="608"/>
      <c r="BU37" s="609"/>
      <c r="BV37" s="593">
        <v>1923</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537469</v>
      </c>
      <c r="CS37" s="619"/>
      <c r="CT37" s="619"/>
      <c r="CU37" s="619"/>
      <c r="CV37" s="619"/>
      <c r="CW37" s="619"/>
      <c r="CX37" s="619"/>
      <c r="CY37" s="620"/>
      <c r="CZ37" s="627">
        <v>5.2</v>
      </c>
      <c r="DA37" s="628"/>
      <c r="DB37" s="628"/>
      <c r="DC37" s="629"/>
      <c r="DD37" s="602">
        <v>537469</v>
      </c>
      <c r="DE37" s="619"/>
      <c r="DF37" s="619"/>
      <c r="DG37" s="619"/>
      <c r="DH37" s="619"/>
      <c r="DI37" s="619"/>
      <c r="DJ37" s="619"/>
      <c r="DK37" s="620"/>
      <c r="DL37" s="602">
        <v>528630</v>
      </c>
      <c r="DM37" s="619"/>
      <c r="DN37" s="619"/>
      <c r="DO37" s="619"/>
      <c r="DP37" s="619"/>
      <c r="DQ37" s="619"/>
      <c r="DR37" s="619"/>
      <c r="DS37" s="619"/>
      <c r="DT37" s="619"/>
      <c r="DU37" s="619"/>
      <c r="DV37" s="620"/>
      <c r="DW37" s="598">
        <v>9.5</v>
      </c>
      <c r="DX37" s="621"/>
      <c r="DY37" s="621"/>
      <c r="DZ37" s="621"/>
      <c r="EA37" s="621"/>
      <c r="EB37" s="621"/>
      <c r="EC37" s="622"/>
    </row>
    <row r="38" spans="2:133" ht="11.25" customHeight="1" x14ac:dyDescent="0.15">
      <c r="AQ38" s="672" t="s">
        <v>316</v>
      </c>
      <c r="AR38" s="673"/>
      <c r="AS38" s="673"/>
      <c r="AT38" s="673"/>
      <c r="AU38" s="673"/>
      <c r="AV38" s="673"/>
      <c r="AW38" s="673"/>
      <c r="AX38" s="673"/>
      <c r="AY38" s="674"/>
      <c r="AZ38" s="593">
        <v>53964</v>
      </c>
      <c r="BA38" s="594"/>
      <c r="BB38" s="594"/>
      <c r="BC38" s="594"/>
      <c r="BD38" s="619"/>
      <c r="BE38" s="619"/>
      <c r="BF38" s="650"/>
      <c r="BG38" s="607" t="s">
        <v>317</v>
      </c>
      <c r="BH38" s="608"/>
      <c r="BI38" s="608"/>
      <c r="BJ38" s="608"/>
      <c r="BK38" s="608"/>
      <c r="BL38" s="608"/>
      <c r="BM38" s="608"/>
      <c r="BN38" s="608"/>
      <c r="BO38" s="608"/>
      <c r="BP38" s="608"/>
      <c r="BQ38" s="608"/>
      <c r="BR38" s="608"/>
      <c r="BS38" s="608"/>
      <c r="BT38" s="608"/>
      <c r="BU38" s="609"/>
      <c r="BV38" s="593">
        <v>3155</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572046</v>
      </c>
      <c r="CS38" s="594"/>
      <c r="CT38" s="594"/>
      <c r="CU38" s="594"/>
      <c r="CV38" s="594"/>
      <c r="CW38" s="594"/>
      <c r="CX38" s="594"/>
      <c r="CY38" s="595"/>
      <c r="CZ38" s="627">
        <v>5.5</v>
      </c>
      <c r="DA38" s="628"/>
      <c r="DB38" s="628"/>
      <c r="DC38" s="629"/>
      <c r="DD38" s="602">
        <v>494520</v>
      </c>
      <c r="DE38" s="594"/>
      <c r="DF38" s="594"/>
      <c r="DG38" s="594"/>
      <c r="DH38" s="594"/>
      <c r="DI38" s="594"/>
      <c r="DJ38" s="594"/>
      <c r="DK38" s="595"/>
      <c r="DL38" s="602">
        <v>470791</v>
      </c>
      <c r="DM38" s="594"/>
      <c r="DN38" s="594"/>
      <c r="DO38" s="594"/>
      <c r="DP38" s="594"/>
      <c r="DQ38" s="594"/>
      <c r="DR38" s="594"/>
      <c r="DS38" s="594"/>
      <c r="DT38" s="594"/>
      <c r="DU38" s="594"/>
      <c r="DV38" s="595"/>
      <c r="DW38" s="598">
        <v>8.5</v>
      </c>
      <c r="DX38" s="621"/>
      <c r="DY38" s="621"/>
      <c r="DZ38" s="621"/>
      <c r="EA38" s="621"/>
      <c r="EB38" s="621"/>
      <c r="EC38" s="622"/>
    </row>
    <row r="39" spans="2:133" ht="11.25" customHeight="1" x14ac:dyDescent="0.15">
      <c r="AQ39" s="672" t="s">
        <v>319</v>
      </c>
      <c r="AR39" s="673"/>
      <c r="AS39" s="673"/>
      <c r="AT39" s="673"/>
      <c r="AU39" s="673"/>
      <c r="AV39" s="673"/>
      <c r="AW39" s="673"/>
      <c r="AX39" s="673"/>
      <c r="AY39" s="674"/>
      <c r="AZ39" s="593" t="s">
        <v>320</v>
      </c>
      <c r="BA39" s="594"/>
      <c r="BB39" s="594"/>
      <c r="BC39" s="594"/>
      <c r="BD39" s="619"/>
      <c r="BE39" s="619"/>
      <c r="BF39" s="650"/>
      <c r="BG39" s="676" t="s">
        <v>321</v>
      </c>
      <c r="BH39" s="677"/>
      <c r="BI39" s="677"/>
      <c r="BJ39" s="677"/>
      <c r="BK39" s="677"/>
      <c r="BL39" s="187"/>
      <c r="BM39" s="608" t="s">
        <v>322</v>
      </c>
      <c r="BN39" s="608"/>
      <c r="BO39" s="608"/>
      <c r="BP39" s="608"/>
      <c r="BQ39" s="608"/>
      <c r="BR39" s="608"/>
      <c r="BS39" s="608"/>
      <c r="BT39" s="608"/>
      <c r="BU39" s="609"/>
      <c r="BV39" s="593">
        <v>105</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168153</v>
      </c>
      <c r="CS39" s="619"/>
      <c r="CT39" s="619"/>
      <c r="CU39" s="619"/>
      <c r="CV39" s="619"/>
      <c r="CW39" s="619"/>
      <c r="CX39" s="619"/>
      <c r="CY39" s="620"/>
      <c r="CZ39" s="627">
        <v>1.6</v>
      </c>
      <c r="DA39" s="628"/>
      <c r="DB39" s="628"/>
      <c r="DC39" s="629"/>
      <c r="DD39" s="602">
        <v>158000</v>
      </c>
      <c r="DE39" s="619"/>
      <c r="DF39" s="619"/>
      <c r="DG39" s="619"/>
      <c r="DH39" s="619"/>
      <c r="DI39" s="619"/>
      <c r="DJ39" s="619"/>
      <c r="DK39" s="620"/>
      <c r="DL39" s="602" t="s">
        <v>320</v>
      </c>
      <c r="DM39" s="619"/>
      <c r="DN39" s="619"/>
      <c r="DO39" s="619"/>
      <c r="DP39" s="619"/>
      <c r="DQ39" s="619"/>
      <c r="DR39" s="619"/>
      <c r="DS39" s="619"/>
      <c r="DT39" s="619"/>
      <c r="DU39" s="619"/>
      <c r="DV39" s="620"/>
      <c r="DW39" s="598" t="s">
        <v>320</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93609</v>
      </c>
      <c r="BA40" s="594"/>
      <c r="BB40" s="594"/>
      <c r="BC40" s="594"/>
      <c r="BD40" s="619"/>
      <c r="BE40" s="619"/>
      <c r="BF40" s="650"/>
      <c r="BG40" s="676"/>
      <c r="BH40" s="677"/>
      <c r="BI40" s="677"/>
      <c r="BJ40" s="677"/>
      <c r="BK40" s="677"/>
      <c r="BL40" s="187"/>
      <c r="BM40" s="608" t="s">
        <v>325</v>
      </c>
      <c r="BN40" s="608"/>
      <c r="BO40" s="608"/>
      <c r="BP40" s="608"/>
      <c r="BQ40" s="608"/>
      <c r="BR40" s="608"/>
      <c r="BS40" s="608"/>
      <c r="BT40" s="608"/>
      <c r="BU40" s="609"/>
      <c r="BV40" s="593">
        <v>104</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14360</v>
      </c>
      <c r="CS40" s="594"/>
      <c r="CT40" s="594"/>
      <c r="CU40" s="594"/>
      <c r="CV40" s="594"/>
      <c r="CW40" s="594"/>
      <c r="CX40" s="594"/>
      <c r="CY40" s="595"/>
      <c r="CZ40" s="627">
        <v>0.1</v>
      </c>
      <c r="DA40" s="628"/>
      <c r="DB40" s="628"/>
      <c r="DC40" s="629"/>
      <c r="DD40" s="602">
        <v>250</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478437</v>
      </c>
      <c r="BA41" s="666"/>
      <c r="BB41" s="666"/>
      <c r="BC41" s="666"/>
      <c r="BD41" s="661"/>
      <c r="BE41" s="661"/>
      <c r="BF41" s="663"/>
      <c r="BG41" s="678"/>
      <c r="BH41" s="679"/>
      <c r="BI41" s="679"/>
      <c r="BJ41" s="679"/>
      <c r="BK41" s="679"/>
      <c r="BL41" s="189"/>
      <c r="BM41" s="614" t="s">
        <v>328</v>
      </c>
      <c r="BN41" s="614"/>
      <c r="BO41" s="614"/>
      <c r="BP41" s="614"/>
      <c r="BQ41" s="614"/>
      <c r="BR41" s="614"/>
      <c r="BS41" s="614"/>
      <c r="BT41" s="614"/>
      <c r="BU41" s="615"/>
      <c r="BV41" s="665">
        <v>341</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19"/>
      <c r="CT41" s="619"/>
      <c r="CU41" s="619"/>
      <c r="CV41" s="619"/>
      <c r="CW41" s="619"/>
      <c r="CX41" s="619"/>
      <c r="CY41" s="620"/>
      <c r="CZ41" s="627" t="s">
        <v>330</v>
      </c>
      <c r="DA41" s="628"/>
      <c r="DB41" s="628"/>
      <c r="DC41" s="629"/>
      <c r="DD41" s="602" t="s">
        <v>330</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3175916</v>
      </c>
      <c r="CS42" s="594"/>
      <c r="CT42" s="594"/>
      <c r="CU42" s="594"/>
      <c r="CV42" s="594"/>
      <c r="CW42" s="594"/>
      <c r="CX42" s="594"/>
      <c r="CY42" s="595"/>
      <c r="CZ42" s="627">
        <v>30.5</v>
      </c>
      <c r="DA42" s="686"/>
      <c r="DB42" s="686"/>
      <c r="DC42" s="687"/>
      <c r="DD42" s="602">
        <v>255202</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10623</v>
      </c>
      <c r="CS43" s="619"/>
      <c r="CT43" s="619"/>
      <c r="CU43" s="619"/>
      <c r="CV43" s="619"/>
      <c r="CW43" s="619"/>
      <c r="CX43" s="619"/>
      <c r="CY43" s="620"/>
      <c r="CZ43" s="627">
        <v>0.1</v>
      </c>
      <c r="DA43" s="628"/>
      <c r="DB43" s="628"/>
      <c r="DC43" s="629"/>
      <c r="DD43" s="602">
        <v>10623</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335</v>
      </c>
      <c r="CD44" s="699" t="s">
        <v>286</v>
      </c>
      <c r="CE44" s="700"/>
      <c r="CF44" s="590" t="s">
        <v>336</v>
      </c>
      <c r="CG44" s="591"/>
      <c r="CH44" s="591"/>
      <c r="CI44" s="591"/>
      <c r="CJ44" s="591"/>
      <c r="CK44" s="591"/>
      <c r="CL44" s="591"/>
      <c r="CM44" s="591"/>
      <c r="CN44" s="591"/>
      <c r="CO44" s="591"/>
      <c r="CP44" s="591"/>
      <c r="CQ44" s="592"/>
      <c r="CR44" s="593">
        <v>3093249</v>
      </c>
      <c r="CS44" s="594"/>
      <c r="CT44" s="594"/>
      <c r="CU44" s="594"/>
      <c r="CV44" s="594"/>
      <c r="CW44" s="594"/>
      <c r="CX44" s="594"/>
      <c r="CY44" s="595"/>
      <c r="CZ44" s="627">
        <v>29.7</v>
      </c>
      <c r="DA44" s="686"/>
      <c r="DB44" s="686"/>
      <c r="DC44" s="687"/>
      <c r="DD44" s="602">
        <v>246496</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701"/>
      <c r="CE45" s="702"/>
      <c r="CF45" s="590" t="s">
        <v>337</v>
      </c>
      <c r="CG45" s="591"/>
      <c r="CH45" s="591"/>
      <c r="CI45" s="591"/>
      <c r="CJ45" s="591"/>
      <c r="CK45" s="591"/>
      <c r="CL45" s="591"/>
      <c r="CM45" s="591"/>
      <c r="CN45" s="591"/>
      <c r="CO45" s="591"/>
      <c r="CP45" s="591"/>
      <c r="CQ45" s="592"/>
      <c r="CR45" s="593">
        <v>1655649</v>
      </c>
      <c r="CS45" s="619"/>
      <c r="CT45" s="619"/>
      <c r="CU45" s="619"/>
      <c r="CV45" s="619"/>
      <c r="CW45" s="619"/>
      <c r="CX45" s="619"/>
      <c r="CY45" s="620"/>
      <c r="CZ45" s="627">
        <v>15.9</v>
      </c>
      <c r="DA45" s="628"/>
      <c r="DB45" s="628"/>
      <c r="DC45" s="629"/>
      <c r="DD45" s="602">
        <v>64132</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701"/>
      <c r="CE46" s="702"/>
      <c r="CF46" s="590" t="s">
        <v>338</v>
      </c>
      <c r="CG46" s="591"/>
      <c r="CH46" s="591"/>
      <c r="CI46" s="591"/>
      <c r="CJ46" s="591"/>
      <c r="CK46" s="591"/>
      <c r="CL46" s="591"/>
      <c r="CM46" s="591"/>
      <c r="CN46" s="591"/>
      <c r="CO46" s="591"/>
      <c r="CP46" s="591"/>
      <c r="CQ46" s="592"/>
      <c r="CR46" s="593">
        <v>1404456</v>
      </c>
      <c r="CS46" s="594"/>
      <c r="CT46" s="594"/>
      <c r="CU46" s="594"/>
      <c r="CV46" s="594"/>
      <c r="CW46" s="594"/>
      <c r="CX46" s="594"/>
      <c r="CY46" s="595"/>
      <c r="CZ46" s="627">
        <v>13.5</v>
      </c>
      <c r="DA46" s="686"/>
      <c r="DB46" s="686"/>
      <c r="DC46" s="687"/>
      <c r="DD46" s="602">
        <v>176062</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701"/>
      <c r="CE47" s="702"/>
      <c r="CF47" s="590" t="s">
        <v>339</v>
      </c>
      <c r="CG47" s="591"/>
      <c r="CH47" s="591"/>
      <c r="CI47" s="591"/>
      <c r="CJ47" s="591"/>
      <c r="CK47" s="591"/>
      <c r="CL47" s="591"/>
      <c r="CM47" s="591"/>
      <c r="CN47" s="591"/>
      <c r="CO47" s="591"/>
      <c r="CP47" s="591"/>
      <c r="CQ47" s="592"/>
      <c r="CR47" s="593">
        <v>82667</v>
      </c>
      <c r="CS47" s="619"/>
      <c r="CT47" s="619"/>
      <c r="CU47" s="619"/>
      <c r="CV47" s="619"/>
      <c r="CW47" s="619"/>
      <c r="CX47" s="619"/>
      <c r="CY47" s="620"/>
      <c r="CZ47" s="627">
        <v>0.8</v>
      </c>
      <c r="DA47" s="628"/>
      <c r="DB47" s="628"/>
      <c r="DC47" s="629"/>
      <c r="DD47" s="602">
        <v>8706</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3"/>
      <c r="CE48" s="704"/>
      <c r="CF48" s="590" t="s">
        <v>340</v>
      </c>
      <c r="CG48" s="591"/>
      <c r="CH48" s="591"/>
      <c r="CI48" s="591"/>
      <c r="CJ48" s="591"/>
      <c r="CK48" s="591"/>
      <c r="CL48" s="591"/>
      <c r="CM48" s="591"/>
      <c r="CN48" s="591"/>
      <c r="CO48" s="591"/>
      <c r="CP48" s="591"/>
      <c r="CQ48" s="592"/>
      <c r="CR48" s="593" t="s">
        <v>320</v>
      </c>
      <c r="CS48" s="594"/>
      <c r="CT48" s="594"/>
      <c r="CU48" s="594"/>
      <c r="CV48" s="594"/>
      <c r="CW48" s="594"/>
      <c r="CX48" s="594"/>
      <c r="CY48" s="595"/>
      <c r="CZ48" s="627" t="s">
        <v>320</v>
      </c>
      <c r="DA48" s="686"/>
      <c r="DB48" s="686"/>
      <c r="DC48" s="687"/>
      <c r="DD48" s="602" t="s">
        <v>320</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6" t="s">
        <v>341</v>
      </c>
      <c r="CE49" s="637"/>
      <c r="CF49" s="637"/>
      <c r="CG49" s="637"/>
      <c r="CH49" s="637"/>
      <c r="CI49" s="637"/>
      <c r="CJ49" s="637"/>
      <c r="CK49" s="637"/>
      <c r="CL49" s="637"/>
      <c r="CM49" s="637"/>
      <c r="CN49" s="637"/>
      <c r="CO49" s="637"/>
      <c r="CP49" s="637"/>
      <c r="CQ49" s="638"/>
      <c r="CR49" s="665">
        <v>10403208</v>
      </c>
      <c r="CS49" s="661"/>
      <c r="CT49" s="661"/>
      <c r="CU49" s="661"/>
      <c r="CV49" s="661"/>
      <c r="CW49" s="661"/>
      <c r="CX49" s="661"/>
      <c r="CY49" s="688"/>
      <c r="CZ49" s="689">
        <v>100</v>
      </c>
      <c r="DA49" s="690"/>
      <c r="DB49" s="690"/>
      <c r="DC49" s="691"/>
      <c r="DD49" s="692">
        <v>6397048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S4" zoomScale="70" zoomScaleNormal="25" zoomScaleSheetLayoutView="70" workbookViewId="0">
      <selection activeCell="CR21" sqref="CR21:CV21"/>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c r="R7" s="723"/>
      <c r="S7" s="723"/>
      <c r="T7" s="723"/>
      <c r="U7" s="723"/>
      <c r="V7" s="723"/>
      <c r="W7" s="723"/>
      <c r="X7" s="723"/>
      <c r="Y7" s="723"/>
      <c r="Z7" s="723"/>
      <c r="AA7" s="723"/>
      <c r="AB7" s="723"/>
      <c r="AC7" s="723"/>
      <c r="AD7" s="723"/>
      <c r="AE7" s="724"/>
      <c r="AF7" s="725">
        <v>460</v>
      </c>
      <c r="AG7" s="726"/>
      <c r="AH7" s="726"/>
      <c r="AI7" s="726"/>
      <c r="AJ7" s="727"/>
      <c r="AK7" s="762"/>
      <c r="AL7" s="763"/>
      <c r="AM7" s="763"/>
      <c r="AN7" s="763"/>
      <c r="AO7" s="763"/>
      <c r="AP7" s="763"/>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t="s">
        <v>365</v>
      </c>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t="s">
        <v>113</v>
      </c>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460</v>
      </c>
      <c r="AG23" s="782"/>
      <c r="AH23" s="782"/>
      <c r="AI23" s="782"/>
      <c r="AJ23" s="785"/>
      <c r="AK23" s="786"/>
      <c r="AL23" s="787"/>
      <c r="AM23" s="787"/>
      <c r="AN23" s="787"/>
      <c r="AO23" s="787"/>
      <c r="AP23" s="782"/>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c r="R28" s="811"/>
      <c r="S28" s="811"/>
      <c r="T28" s="811"/>
      <c r="U28" s="811"/>
      <c r="V28" s="811"/>
      <c r="W28" s="811"/>
      <c r="X28" s="811"/>
      <c r="Y28" s="811"/>
      <c r="Z28" s="811"/>
      <c r="AA28" s="811"/>
      <c r="AB28" s="811"/>
      <c r="AC28" s="811"/>
      <c r="AD28" s="811"/>
      <c r="AE28" s="812"/>
      <c r="AF28" s="813">
        <v>70</v>
      </c>
      <c r="AG28" s="811"/>
      <c r="AH28" s="811"/>
      <c r="AI28" s="811"/>
      <c r="AJ28" s="814"/>
      <c r="AK28" s="815"/>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c r="R29" s="747"/>
      <c r="S29" s="747"/>
      <c r="T29" s="747"/>
      <c r="U29" s="747"/>
      <c r="V29" s="747"/>
      <c r="W29" s="747"/>
      <c r="X29" s="747"/>
      <c r="Y29" s="747"/>
      <c r="Z29" s="747"/>
      <c r="AA29" s="747"/>
      <c r="AB29" s="747"/>
      <c r="AC29" s="747"/>
      <c r="AD29" s="747"/>
      <c r="AE29" s="748"/>
      <c r="AF29" s="749">
        <v>4</v>
      </c>
      <c r="AG29" s="750"/>
      <c r="AH29" s="750"/>
      <c r="AI29" s="750"/>
      <c r="AJ29" s="751"/>
      <c r="AK29" s="818"/>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c r="R30" s="747"/>
      <c r="S30" s="747"/>
      <c r="T30" s="747"/>
      <c r="U30" s="747"/>
      <c r="V30" s="747"/>
      <c r="W30" s="747"/>
      <c r="X30" s="747"/>
      <c r="Y30" s="747"/>
      <c r="Z30" s="747"/>
      <c r="AA30" s="747"/>
      <c r="AB30" s="747"/>
      <c r="AC30" s="747"/>
      <c r="AD30" s="747"/>
      <c r="AE30" s="748"/>
      <c r="AF30" s="749">
        <v>3</v>
      </c>
      <c r="AG30" s="750"/>
      <c r="AH30" s="750"/>
      <c r="AI30" s="750"/>
      <c r="AJ30" s="751"/>
      <c r="AK30" s="818"/>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c r="R31" s="747"/>
      <c r="S31" s="747"/>
      <c r="T31" s="747"/>
      <c r="U31" s="747"/>
      <c r="V31" s="747"/>
      <c r="W31" s="747"/>
      <c r="X31" s="747"/>
      <c r="Y31" s="747"/>
      <c r="Z31" s="747"/>
      <c r="AA31" s="747"/>
      <c r="AB31" s="747"/>
      <c r="AC31" s="747"/>
      <c r="AD31" s="747"/>
      <c r="AE31" s="748"/>
      <c r="AF31" s="749">
        <v>0</v>
      </c>
      <c r="AG31" s="750"/>
      <c r="AH31" s="750"/>
      <c r="AI31" s="750"/>
      <c r="AJ31" s="751"/>
      <c r="AK31" s="818"/>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383</v>
      </c>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v>760</v>
      </c>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385</v>
      </c>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v>179</v>
      </c>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386</v>
      </c>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v>943</v>
      </c>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t="s">
        <v>384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1960</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390</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391</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c r="C68" s="858"/>
      <c r="D68" s="858"/>
      <c r="E68" s="858"/>
      <c r="F68" s="858"/>
      <c r="G68" s="858"/>
      <c r="H68" s="858"/>
      <c r="I68" s="858"/>
      <c r="J68" s="858"/>
      <c r="K68" s="858"/>
      <c r="L68" s="858"/>
      <c r="M68" s="858"/>
      <c r="N68" s="858"/>
      <c r="O68" s="858"/>
      <c r="P68" s="859"/>
      <c r="Q68" s="860"/>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c r="C69" s="862"/>
      <c r="D69" s="862"/>
      <c r="E69" s="862"/>
      <c r="F69" s="862"/>
      <c r="G69" s="862"/>
      <c r="H69" s="862"/>
      <c r="I69" s="862"/>
      <c r="J69" s="862"/>
      <c r="K69" s="862"/>
      <c r="L69" s="862"/>
      <c r="M69" s="862"/>
      <c r="N69" s="862"/>
      <c r="O69" s="862"/>
      <c r="P69" s="863"/>
      <c r="Q69" s="864"/>
      <c r="R69" s="819"/>
      <c r="S69" s="819"/>
      <c r="T69" s="819"/>
      <c r="U69" s="819"/>
      <c r="V69" s="819"/>
      <c r="W69" s="819"/>
      <c r="X69" s="819"/>
      <c r="Y69" s="819"/>
      <c r="Z69" s="819"/>
      <c r="AA69" s="819"/>
      <c r="AB69" s="819"/>
      <c r="AC69" s="819"/>
      <c r="AD69" s="819"/>
      <c r="AE69" s="819"/>
      <c r="AF69" s="819"/>
      <c r="AG69" s="819"/>
      <c r="AH69" s="819"/>
      <c r="AI69" s="819"/>
      <c r="AJ69" s="819"/>
      <c r="AK69" s="819"/>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c r="C70" s="862"/>
      <c r="D70" s="862"/>
      <c r="E70" s="862"/>
      <c r="F70" s="862"/>
      <c r="G70" s="862"/>
      <c r="H70" s="862"/>
      <c r="I70" s="862"/>
      <c r="J70" s="862"/>
      <c r="K70" s="862"/>
      <c r="L70" s="862"/>
      <c r="M70" s="862"/>
      <c r="N70" s="862"/>
      <c r="O70" s="862"/>
      <c r="P70" s="863"/>
      <c r="Q70" s="864"/>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367</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285</v>
      </c>
      <c r="AG109" s="883"/>
      <c r="AH109" s="883"/>
      <c r="AI109" s="883"/>
      <c r="AJ109" s="884"/>
      <c r="AK109" s="882" t="s">
        <v>284</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285</v>
      </c>
      <c r="BW109" s="883"/>
      <c r="BX109" s="883"/>
      <c r="BY109" s="883"/>
      <c r="BZ109" s="884"/>
      <c r="CA109" s="882" t="s">
        <v>284</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285</v>
      </c>
      <c r="DM109" s="883"/>
      <c r="DN109" s="883"/>
      <c r="DO109" s="883"/>
      <c r="DP109" s="884"/>
      <c r="DQ109" s="882" t="s">
        <v>284</v>
      </c>
      <c r="DR109" s="883"/>
      <c r="DS109" s="883"/>
      <c r="DT109" s="883"/>
      <c r="DU109" s="884"/>
      <c r="DV109" s="882" t="s">
        <v>402</v>
      </c>
      <c r="DW109" s="883"/>
      <c r="DX109" s="883"/>
      <c r="DY109" s="883"/>
      <c r="DZ109" s="885"/>
    </row>
    <row r="110" spans="1:131" s="197" customFormat="1" ht="26.25" customHeight="1" x14ac:dyDescent="0.15">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1518375</v>
      </c>
      <c r="AB110" s="890"/>
      <c r="AC110" s="890"/>
      <c r="AD110" s="890"/>
      <c r="AE110" s="891"/>
      <c r="AF110" s="892">
        <v>1464689</v>
      </c>
      <c r="AG110" s="890"/>
      <c r="AH110" s="890"/>
      <c r="AI110" s="890"/>
      <c r="AJ110" s="891"/>
      <c r="AK110" s="892">
        <v>1401544</v>
      </c>
      <c r="AL110" s="890"/>
      <c r="AM110" s="890"/>
      <c r="AN110" s="890"/>
      <c r="AO110" s="891"/>
      <c r="AP110" s="893">
        <v>34</v>
      </c>
      <c r="AQ110" s="894"/>
      <c r="AR110" s="894"/>
      <c r="AS110" s="894"/>
      <c r="AT110" s="895"/>
      <c r="AU110" s="896" t="s">
        <v>61</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11457382</v>
      </c>
      <c r="BR110" s="927"/>
      <c r="BS110" s="927"/>
      <c r="BT110" s="927"/>
      <c r="BU110" s="927"/>
      <c r="BV110" s="927">
        <v>12306794</v>
      </c>
      <c r="BW110" s="927"/>
      <c r="BX110" s="927"/>
      <c r="BY110" s="927"/>
      <c r="BZ110" s="927"/>
      <c r="CA110" s="927">
        <v>12442216</v>
      </c>
      <c r="CB110" s="927"/>
      <c r="CC110" s="927"/>
      <c r="CD110" s="927"/>
      <c r="CE110" s="927"/>
      <c r="CF110" s="941">
        <v>302.3</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x14ac:dyDescent="0.15">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10212</v>
      </c>
      <c r="BR111" s="920"/>
      <c r="BS111" s="920"/>
      <c r="BT111" s="920"/>
      <c r="BU111" s="920"/>
      <c r="BV111" s="920" t="s">
        <v>113</v>
      </c>
      <c r="BW111" s="920"/>
      <c r="BX111" s="920"/>
      <c r="BY111" s="920"/>
      <c r="BZ111" s="920"/>
      <c r="CA111" s="920" t="s">
        <v>113</v>
      </c>
      <c r="CB111" s="920"/>
      <c r="CC111" s="920"/>
      <c r="CD111" s="920"/>
      <c r="CE111" s="920"/>
      <c r="CF111" s="914" t="s">
        <v>113</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x14ac:dyDescent="0.15">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v>333</v>
      </c>
      <c r="AL112" s="959"/>
      <c r="AM112" s="959"/>
      <c r="AN112" s="959"/>
      <c r="AO112" s="960"/>
      <c r="AP112" s="962">
        <v>0</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7512994</v>
      </c>
      <c r="BR112" s="920"/>
      <c r="BS112" s="920"/>
      <c r="BT112" s="920"/>
      <c r="BU112" s="920"/>
      <c r="BV112" s="920">
        <v>7342684</v>
      </c>
      <c r="BW112" s="920"/>
      <c r="BX112" s="920"/>
      <c r="BY112" s="920"/>
      <c r="BZ112" s="920"/>
      <c r="CA112" s="920">
        <v>6731376</v>
      </c>
      <c r="CB112" s="920"/>
      <c r="CC112" s="920"/>
      <c r="CD112" s="920"/>
      <c r="CE112" s="920"/>
      <c r="CF112" s="914">
        <v>163.5</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113</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7" customFormat="1" ht="26.25" customHeight="1" x14ac:dyDescent="0.15">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470762</v>
      </c>
      <c r="AB113" s="934"/>
      <c r="AC113" s="934"/>
      <c r="AD113" s="934"/>
      <c r="AE113" s="935"/>
      <c r="AF113" s="936">
        <v>454082</v>
      </c>
      <c r="AG113" s="934"/>
      <c r="AH113" s="934"/>
      <c r="AI113" s="934"/>
      <c r="AJ113" s="935"/>
      <c r="AK113" s="936">
        <v>437722</v>
      </c>
      <c r="AL113" s="934"/>
      <c r="AM113" s="934"/>
      <c r="AN113" s="934"/>
      <c r="AO113" s="935"/>
      <c r="AP113" s="937">
        <v>10.6</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604823</v>
      </c>
      <c r="BR113" s="920"/>
      <c r="BS113" s="920"/>
      <c r="BT113" s="920"/>
      <c r="BU113" s="920"/>
      <c r="BV113" s="920">
        <v>557593</v>
      </c>
      <c r="BW113" s="920"/>
      <c r="BX113" s="920"/>
      <c r="BY113" s="920"/>
      <c r="BZ113" s="920"/>
      <c r="CA113" s="920">
        <v>455332</v>
      </c>
      <c r="CB113" s="920"/>
      <c r="CC113" s="920"/>
      <c r="CD113" s="920"/>
      <c r="CE113" s="920"/>
      <c r="CF113" s="914">
        <v>11.1</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7" customFormat="1" ht="26.25" customHeight="1" x14ac:dyDescent="0.15">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126629</v>
      </c>
      <c r="AB114" s="959"/>
      <c r="AC114" s="959"/>
      <c r="AD114" s="959"/>
      <c r="AE114" s="960"/>
      <c r="AF114" s="961">
        <v>117923</v>
      </c>
      <c r="AG114" s="959"/>
      <c r="AH114" s="959"/>
      <c r="AI114" s="959"/>
      <c r="AJ114" s="960"/>
      <c r="AK114" s="961">
        <v>119054</v>
      </c>
      <c r="AL114" s="959"/>
      <c r="AM114" s="959"/>
      <c r="AN114" s="959"/>
      <c r="AO114" s="960"/>
      <c r="AP114" s="962">
        <v>2.9</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1572391</v>
      </c>
      <c r="BR114" s="920"/>
      <c r="BS114" s="920"/>
      <c r="BT114" s="920"/>
      <c r="BU114" s="920"/>
      <c r="BV114" s="920">
        <v>1488343</v>
      </c>
      <c r="BW114" s="920"/>
      <c r="BX114" s="920"/>
      <c r="BY114" s="920"/>
      <c r="BZ114" s="920"/>
      <c r="CA114" s="920">
        <v>1436280</v>
      </c>
      <c r="CB114" s="920"/>
      <c r="CC114" s="920"/>
      <c r="CD114" s="920"/>
      <c r="CE114" s="920"/>
      <c r="CF114" s="914">
        <v>34.9</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7" customFormat="1" ht="26.25" customHeight="1" x14ac:dyDescent="0.15">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9673</v>
      </c>
      <c r="AB115" s="934"/>
      <c r="AC115" s="934"/>
      <c r="AD115" s="934"/>
      <c r="AE115" s="935"/>
      <c r="AF115" s="936" t="s">
        <v>113</v>
      </c>
      <c r="AG115" s="934"/>
      <c r="AH115" s="934"/>
      <c r="AI115" s="934"/>
      <c r="AJ115" s="935"/>
      <c r="AK115" s="936" t="s">
        <v>113</v>
      </c>
      <c r="AL115" s="934"/>
      <c r="AM115" s="934"/>
      <c r="AN115" s="934"/>
      <c r="AO115" s="935"/>
      <c r="AP115" s="937" t="s">
        <v>113</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v>408030</v>
      </c>
      <c r="BR115" s="920"/>
      <c r="BS115" s="920"/>
      <c r="BT115" s="920"/>
      <c r="BU115" s="920"/>
      <c r="BV115" s="920" t="s">
        <v>113</v>
      </c>
      <c r="BW115" s="920"/>
      <c r="BX115" s="920"/>
      <c r="BY115" s="920"/>
      <c r="BZ115" s="920"/>
      <c r="CA115" s="920" t="s">
        <v>113</v>
      </c>
      <c r="CB115" s="920"/>
      <c r="CC115" s="920"/>
      <c r="CD115" s="920"/>
      <c r="CE115" s="920"/>
      <c r="CF115" s="914" t="s">
        <v>113</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113</v>
      </c>
      <c r="DH115" s="959"/>
      <c r="DI115" s="959"/>
      <c r="DJ115" s="959"/>
      <c r="DK115" s="960"/>
      <c r="DL115" s="961" t="s">
        <v>113</v>
      </c>
      <c r="DM115" s="959"/>
      <c r="DN115" s="959"/>
      <c r="DO115" s="959"/>
      <c r="DP115" s="960"/>
      <c r="DQ115" s="961" t="s">
        <v>113</v>
      </c>
      <c r="DR115" s="959"/>
      <c r="DS115" s="959"/>
      <c r="DT115" s="959"/>
      <c r="DU115" s="960"/>
      <c r="DV115" s="962" t="s">
        <v>113</v>
      </c>
      <c r="DW115" s="963"/>
      <c r="DX115" s="963"/>
      <c r="DY115" s="963"/>
      <c r="DZ115" s="964"/>
    </row>
    <row r="116" spans="1:130" s="197" customFormat="1" ht="26.25" customHeight="1" x14ac:dyDescent="0.15">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113</v>
      </c>
      <c r="AB116" s="959"/>
      <c r="AC116" s="959"/>
      <c r="AD116" s="959"/>
      <c r="AE116" s="960"/>
      <c r="AF116" s="961" t="s">
        <v>113</v>
      </c>
      <c r="AG116" s="959"/>
      <c r="AH116" s="959"/>
      <c r="AI116" s="959"/>
      <c r="AJ116" s="960"/>
      <c r="AK116" s="961" t="s">
        <v>113</v>
      </c>
      <c r="AL116" s="959"/>
      <c r="AM116" s="959"/>
      <c r="AN116" s="959"/>
      <c r="AO116" s="960"/>
      <c r="AP116" s="962" t="s">
        <v>113</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10212</v>
      </c>
      <c r="DH116" s="959"/>
      <c r="DI116" s="959"/>
      <c r="DJ116" s="959"/>
      <c r="DK116" s="960"/>
      <c r="DL116" s="961" t="s">
        <v>113</v>
      </c>
      <c r="DM116" s="959"/>
      <c r="DN116" s="959"/>
      <c r="DO116" s="959"/>
      <c r="DP116" s="960"/>
      <c r="DQ116" s="961" t="s">
        <v>113</v>
      </c>
      <c r="DR116" s="959"/>
      <c r="DS116" s="959"/>
      <c r="DT116" s="959"/>
      <c r="DU116" s="960"/>
      <c r="DV116" s="962" t="s">
        <v>113</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2125439</v>
      </c>
      <c r="AB117" s="966"/>
      <c r="AC117" s="966"/>
      <c r="AD117" s="966"/>
      <c r="AE117" s="967"/>
      <c r="AF117" s="965">
        <v>2036694</v>
      </c>
      <c r="AG117" s="966"/>
      <c r="AH117" s="966"/>
      <c r="AI117" s="966"/>
      <c r="AJ117" s="967"/>
      <c r="AK117" s="965">
        <v>1958653</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x14ac:dyDescent="0.15">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285</v>
      </c>
      <c r="AG118" s="883"/>
      <c r="AH118" s="883"/>
      <c r="AI118" s="883"/>
      <c r="AJ118" s="884"/>
      <c r="AK118" s="882" t="s">
        <v>284</v>
      </c>
      <c r="AL118" s="883"/>
      <c r="AM118" s="883"/>
      <c r="AN118" s="883"/>
      <c r="AO118" s="884"/>
      <c r="AP118" s="990" t="s">
        <v>402</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430</v>
      </c>
      <c r="BP118" s="994"/>
      <c r="BQ118" s="985">
        <v>21565832</v>
      </c>
      <c r="BR118" s="986"/>
      <c r="BS118" s="986"/>
      <c r="BT118" s="986"/>
      <c r="BU118" s="986"/>
      <c r="BV118" s="986">
        <v>21695414</v>
      </c>
      <c r="BW118" s="986"/>
      <c r="BX118" s="986"/>
      <c r="BY118" s="986"/>
      <c r="BZ118" s="986"/>
      <c r="CA118" s="986">
        <v>21065204</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x14ac:dyDescent="0.15">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1656551</v>
      </c>
      <c r="BR119" s="927"/>
      <c r="BS119" s="927"/>
      <c r="BT119" s="927"/>
      <c r="BU119" s="927"/>
      <c r="BV119" s="927">
        <v>1828871</v>
      </c>
      <c r="BW119" s="927"/>
      <c r="BX119" s="927"/>
      <c r="BY119" s="927"/>
      <c r="BZ119" s="927"/>
      <c r="CA119" s="927">
        <v>1307020</v>
      </c>
      <c r="CB119" s="927"/>
      <c r="CC119" s="927"/>
      <c r="CD119" s="927"/>
      <c r="CE119" s="927"/>
      <c r="CF119" s="941">
        <v>31.8</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113</v>
      </c>
      <c r="DH119" s="998"/>
      <c r="DI119" s="998"/>
      <c r="DJ119" s="998"/>
      <c r="DK119" s="999"/>
      <c r="DL119" s="1000" t="s">
        <v>113</v>
      </c>
      <c r="DM119" s="998"/>
      <c r="DN119" s="998"/>
      <c r="DO119" s="998"/>
      <c r="DP119" s="999"/>
      <c r="DQ119" s="1000" t="s">
        <v>113</v>
      </c>
      <c r="DR119" s="998"/>
      <c r="DS119" s="998"/>
      <c r="DT119" s="998"/>
      <c r="DU119" s="999"/>
      <c r="DV119" s="1001" t="s">
        <v>113</v>
      </c>
      <c r="DW119" s="1002"/>
      <c r="DX119" s="1002"/>
      <c r="DY119" s="1002"/>
      <c r="DZ119" s="1003"/>
    </row>
    <row r="120" spans="1:130" s="197" customFormat="1" ht="26.25" customHeight="1" x14ac:dyDescent="0.15">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364758</v>
      </c>
      <c r="BR120" s="920"/>
      <c r="BS120" s="920"/>
      <c r="BT120" s="920"/>
      <c r="BU120" s="920"/>
      <c r="BV120" s="920">
        <v>866763</v>
      </c>
      <c r="BW120" s="920"/>
      <c r="BX120" s="920"/>
      <c r="BY120" s="920"/>
      <c r="BZ120" s="920"/>
      <c r="CA120" s="920">
        <v>817281</v>
      </c>
      <c r="CB120" s="920"/>
      <c r="CC120" s="920"/>
      <c r="CD120" s="920"/>
      <c r="CE120" s="920"/>
      <c r="CF120" s="914">
        <v>19.899999999999999</v>
      </c>
      <c r="CG120" s="915"/>
      <c r="CH120" s="915"/>
      <c r="CI120" s="915"/>
      <c r="CJ120" s="915"/>
      <c r="CK120" s="1013" t="s">
        <v>436</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6555250</v>
      </c>
      <c r="DH120" s="927"/>
      <c r="DI120" s="927"/>
      <c r="DJ120" s="927"/>
      <c r="DK120" s="927"/>
      <c r="DL120" s="927">
        <v>6404463</v>
      </c>
      <c r="DM120" s="927"/>
      <c r="DN120" s="927"/>
      <c r="DO120" s="927"/>
      <c r="DP120" s="927"/>
      <c r="DQ120" s="927">
        <v>5904236</v>
      </c>
      <c r="DR120" s="927"/>
      <c r="DS120" s="927"/>
      <c r="DT120" s="927"/>
      <c r="DU120" s="927"/>
      <c r="DV120" s="928">
        <v>143.4</v>
      </c>
      <c r="DW120" s="928"/>
      <c r="DX120" s="928"/>
      <c r="DY120" s="928"/>
      <c r="DZ120" s="929"/>
    </row>
    <row r="121" spans="1:130" s="197" customFormat="1" ht="26.25" customHeight="1" x14ac:dyDescent="0.15">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113</v>
      </c>
      <c r="AB121" s="959"/>
      <c r="AC121" s="959"/>
      <c r="AD121" s="959"/>
      <c r="AE121" s="960"/>
      <c r="AF121" s="961" t="s">
        <v>113</v>
      </c>
      <c r="AG121" s="959"/>
      <c r="AH121" s="959"/>
      <c r="AI121" s="959"/>
      <c r="AJ121" s="960"/>
      <c r="AK121" s="961" t="s">
        <v>113</v>
      </c>
      <c r="AL121" s="959"/>
      <c r="AM121" s="959"/>
      <c r="AN121" s="959"/>
      <c r="AO121" s="960"/>
      <c r="AP121" s="962" t="s">
        <v>113</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12732339</v>
      </c>
      <c r="BR121" s="986"/>
      <c r="BS121" s="986"/>
      <c r="BT121" s="986"/>
      <c r="BU121" s="986"/>
      <c r="BV121" s="986">
        <v>12488108</v>
      </c>
      <c r="BW121" s="986"/>
      <c r="BX121" s="986"/>
      <c r="BY121" s="986"/>
      <c r="BZ121" s="986"/>
      <c r="CA121" s="986">
        <v>13099941</v>
      </c>
      <c r="CB121" s="986"/>
      <c r="CC121" s="986"/>
      <c r="CD121" s="986"/>
      <c r="CE121" s="986"/>
      <c r="CF121" s="1024">
        <v>318.3</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v>841585</v>
      </c>
      <c r="DH121" s="920"/>
      <c r="DI121" s="920"/>
      <c r="DJ121" s="920"/>
      <c r="DK121" s="920"/>
      <c r="DL121" s="920">
        <v>830953</v>
      </c>
      <c r="DM121" s="920"/>
      <c r="DN121" s="920"/>
      <c r="DO121" s="920"/>
      <c r="DP121" s="920"/>
      <c r="DQ121" s="920">
        <v>692497</v>
      </c>
      <c r="DR121" s="920"/>
      <c r="DS121" s="920"/>
      <c r="DT121" s="920"/>
      <c r="DU121" s="920"/>
      <c r="DV121" s="921">
        <v>16.8</v>
      </c>
      <c r="DW121" s="921"/>
      <c r="DX121" s="921"/>
      <c r="DY121" s="921"/>
      <c r="DZ121" s="922"/>
    </row>
    <row r="122" spans="1:130" s="197" customFormat="1" ht="26.25" customHeight="1" x14ac:dyDescent="0.15">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439</v>
      </c>
      <c r="BP122" s="994"/>
      <c r="BQ122" s="1034">
        <v>14753648</v>
      </c>
      <c r="BR122" s="1035"/>
      <c r="BS122" s="1035"/>
      <c r="BT122" s="1035"/>
      <c r="BU122" s="1035"/>
      <c r="BV122" s="1035">
        <v>15183742</v>
      </c>
      <c r="BW122" s="1035"/>
      <c r="BX122" s="1035"/>
      <c r="BY122" s="1035"/>
      <c r="BZ122" s="1035"/>
      <c r="CA122" s="1035">
        <v>15224242</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v>116159</v>
      </c>
      <c r="DH122" s="920"/>
      <c r="DI122" s="920"/>
      <c r="DJ122" s="920"/>
      <c r="DK122" s="920"/>
      <c r="DL122" s="920">
        <v>107268</v>
      </c>
      <c r="DM122" s="920"/>
      <c r="DN122" s="920"/>
      <c r="DO122" s="920"/>
      <c r="DP122" s="920"/>
      <c r="DQ122" s="920">
        <v>134643</v>
      </c>
      <c r="DR122" s="920"/>
      <c r="DS122" s="920"/>
      <c r="DT122" s="920"/>
      <c r="DU122" s="920"/>
      <c r="DV122" s="921">
        <v>3.3</v>
      </c>
      <c r="DW122" s="921"/>
      <c r="DX122" s="921"/>
      <c r="DY122" s="921"/>
      <c r="DZ122" s="922"/>
    </row>
    <row r="123" spans="1:130" s="197" customFormat="1" ht="26.25" customHeight="1" thickBot="1" x14ac:dyDescent="0.2">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9673</v>
      </c>
      <c r="AB123" s="959"/>
      <c r="AC123" s="959"/>
      <c r="AD123" s="959"/>
      <c r="AE123" s="960"/>
      <c r="AF123" s="961" t="s">
        <v>113</v>
      </c>
      <c r="AG123" s="959"/>
      <c r="AH123" s="959"/>
      <c r="AI123" s="959"/>
      <c r="AJ123" s="960"/>
      <c r="AK123" s="961" t="s">
        <v>113</v>
      </c>
      <c r="AL123" s="959"/>
      <c r="AM123" s="959"/>
      <c r="AN123" s="959"/>
      <c r="AO123" s="960"/>
      <c r="AP123" s="962" t="s">
        <v>113</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163.19999999999999</v>
      </c>
      <c r="BR123" s="1027"/>
      <c r="BS123" s="1027"/>
      <c r="BT123" s="1027"/>
      <c r="BU123" s="1027"/>
      <c r="BV123" s="1027">
        <v>150.30000000000001</v>
      </c>
      <c r="BW123" s="1027"/>
      <c r="BX123" s="1027"/>
      <c r="BY123" s="1027"/>
      <c r="BZ123" s="1027"/>
      <c r="CA123" s="1027">
        <v>141.9</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113</v>
      </c>
      <c r="DH124" s="998"/>
      <c r="DI124" s="998"/>
      <c r="DJ124" s="998"/>
      <c r="DK124" s="999"/>
      <c r="DL124" s="1000" t="s">
        <v>113</v>
      </c>
      <c r="DM124" s="998"/>
      <c r="DN124" s="998"/>
      <c r="DO124" s="998"/>
      <c r="DP124" s="999"/>
      <c r="DQ124" s="1000" t="s">
        <v>113</v>
      </c>
      <c r="DR124" s="998"/>
      <c r="DS124" s="998"/>
      <c r="DT124" s="998"/>
      <c r="DU124" s="999"/>
      <c r="DV124" s="1001" t="s">
        <v>113</v>
      </c>
      <c r="DW124" s="1002"/>
      <c r="DX124" s="1002"/>
      <c r="DY124" s="1002"/>
      <c r="DZ124" s="1003"/>
    </row>
    <row r="125" spans="1:130" s="197" customFormat="1" ht="26.25" customHeight="1" thickBot="1" x14ac:dyDescent="0.2">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x14ac:dyDescent="0.15">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113</v>
      </c>
      <c r="AB126" s="959"/>
      <c r="AC126" s="959"/>
      <c r="AD126" s="959"/>
      <c r="AE126" s="960"/>
      <c r="AF126" s="961" t="s">
        <v>113</v>
      </c>
      <c r="AG126" s="959"/>
      <c r="AH126" s="959"/>
      <c r="AI126" s="959"/>
      <c r="AJ126" s="960"/>
      <c r="AK126" s="961" t="s">
        <v>113</v>
      </c>
      <c r="AL126" s="959"/>
      <c r="AM126" s="959"/>
      <c r="AN126" s="959"/>
      <c r="AO126" s="960"/>
      <c r="AP126" s="962" t="s">
        <v>113</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v>408030</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x14ac:dyDescent="0.2">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113</v>
      </c>
      <c r="AB127" s="959"/>
      <c r="AC127" s="959"/>
      <c r="AD127" s="959"/>
      <c r="AE127" s="960"/>
      <c r="AF127" s="961" t="s">
        <v>113</v>
      </c>
      <c r="AG127" s="959"/>
      <c r="AH127" s="959"/>
      <c r="AI127" s="959"/>
      <c r="AJ127" s="960"/>
      <c r="AK127" s="961" t="s">
        <v>113</v>
      </c>
      <c r="AL127" s="959"/>
      <c r="AM127" s="959"/>
      <c r="AN127" s="959"/>
      <c r="AO127" s="960"/>
      <c r="AP127" s="962" t="s">
        <v>113</v>
      </c>
      <c r="AQ127" s="963"/>
      <c r="AR127" s="963"/>
      <c r="AS127" s="963"/>
      <c r="AT127" s="964"/>
      <c r="AU127" s="233"/>
      <c r="AV127" s="233"/>
      <c r="AW127" s="233"/>
      <c r="AX127" s="886" t="s">
        <v>450</v>
      </c>
      <c r="AY127" s="887"/>
      <c r="AZ127" s="887"/>
      <c r="BA127" s="887"/>
      <c r="BB127" s="887"/>
      <c r="BC127" s="887"/>
      <c r="BD127" s="887"/>
      <c r="BE127" s="888"/>
      <c r="BF127" s="1041" t="s">
        <v>113</v>
      </c>
      <c r="BG127" s="1042"/>
      <c r="BH127" s="1042"/>
      <c r="BI127" s="1042"/>
      <c r="BJ127" s="1042"/>
      <c r="BK127" s="1042"/>
      <c r="BL127" s="1051"/>
      <c r="BM127" s="1041">
        <v>14.76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113</v>
      </c>
      <c r="DH127" s="1048"/>
      <c r="DI127" s="1048"/>
      <c r="DJ127" s="1048"/>
      <c r="DK127" s="1048"/>
      <c r="DL127" s="1048" t="s">
        <v>113</v>
      </c>
      <c r="DM127" s="1048"/>
      <c r="DN127" s="1048"/>
      <c r="DO127" s="1048"/>
      <c r="DP127" s="1048"/>
      <c r="DQ127" s="1048" t="s">
        <v>113</v>
      </c>
      <c r="DR127" s="1048"/>
      <c r="DS127" s="1048"/>
      <c r="DT127" s="1048"/>
      <c r="DU127" s="1048"/>
      <c r="DV127" s="1049" t="s">
        <v>113</v>
      </c>
      <c r="DW127" s="1049"/>
      <c r="DX127" s="1049"/>
      <c r="DY127" s="1049"/>
      <c r="DZ127" s="1050"/>
    </row>
    <row r="128" spans="1:130" s="197" customFormat="1" ht="26.25" customHeight="1" x14ac:dyDescent="0.15">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v>90958</v>
      </c>
      <c r="AB128" s="1090"/>
      <c r="AC128" s="1090"/>
      <c r="AD128" s="1090"/>
      <c r="AE128" s="1091"/>
      <c r="AF128" s="1092">
        <v>89956</v>
      </c>
      <c r="AG128" s="1090"/>
      <c r="AH128" s="1090"/>
      <c r="AI128" s="1090"/>
      <c r="AJ128" s="1091"/>
      <c r="AK128" s="1092">
        <v>48152</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113</v>
      </c>
      <c r="BG128" s="1067"/>
      <c r="BH128" s="1067"/>
      <c r="BI128" s="1067"/>
      <c r="BJ128" s="1067"/>
      <c r="BK128" s="1067"/>
      <c r="BL128" s="1068"/>
      <c r="BM128" s="1066">
        <v>19.760000000000002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5400794</v>
      </c>
      <c r="AB129" s="959"/>
      <c r="AC129" s="959"/>
      <c r="AD129" s="959"/>
      <c r="AE129" s="960"/>
      <c r="AF129" s="961">
        <v>5578111</v>
      </c>
      <c r="AG129" s="959"/>
      <c r="AH129" s="959"/>
      <c r="AI129" s="959"/>
      <c r="AJ129" s="960"/>
      <c r="AK129" s="961">
        <v>5392782</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16.899999999999999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1227857</v>
      </c>
      <c r="AB130" s="959"/>
      <c r="AC130" s="959"/>
      <c r="AD130" s="959"/>
      <c r="AE130" s="960"/>
      <c r="AF130" s="961">
        <v>1248403</v>
      </c>
      <c r="AG130" s="959"/>
      <c r="AH130" s="959"/>
      <c r="AI130" s="959"/>
      <c r="AJ130" s="960"/>
      <c r="AK130" s="961">
        <v>1276562</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v>141.9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4172937</v>
      </c>
      <c r="AB131" s="998"/>
      <c r="AC131" s="998"/>
      <c r="AD131" s="998"/>
      <c r="AE131" s="999"/>
      <c r="AF131" s="1000">
        <v>4329708</v>
      </c>
      <c r="AG131" s="998"/>
      <c r="AH131" s="998"/>
      <c r="AI131" s="998"/>
      <c r="AJ131" s="999"/>
      <c r="AK131" s="1000">
        <v>4116220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19.32988684</v>
      </c>
      <c r="AB132" s="1104"/>
      <c r="AC132" s="1104"/>
      <c r="AD132" s="1104"/>
      <c r="AE132" s="1105"/>
      <c r="AF132" s="1106">
        <v>16.128916780000001</v>
      </c>
      <c r="AG132" s="1104"/>
      <c r="AH132" s="1104"/>
      <c r="AI132" s="1104"/>
      <c r="AJ132" s="1105"/>
      <c r="AK132" s="1106">
        <v>15.40099897</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20.3</v>
      </c>
      <c r="AB133" s="1111"/>
      <c r="AC133" s="1111"/>
      <c r="AD133" s="1111"/>
      <c r="AE133" s="1112"/>
      <c r="AF133" s="1110">
        <v>18.5</v>
      </c>
      <c r="AG133" s="1111"/>
      <c r="AH133" s="1111"/>
      <c r="AI133" s="1111"/>
      <c r="AJ133" s="1112"/>
      <c r="AK133" s="1110">
        <v>16.899999999999999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19" zoomScale="80" zoomScaleNormal="85" zoomScaleSheetLayoutView="80" workbookViewId="0">
      <selection activeCell="AB29" sqref="AB29"/>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49"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G4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7" t="s">
        <v>466</v>
      </c>
      <c r="L7" s="254"/>
      <c r="M7" s="255" t="s">
        <v>467</v>
      </c>
      <c r="N7" s="256"/>
    </row>
    <row r="8" spans="1:16" x14ac:dyDescent="0.15">
      <c r="A8" s="248"/>
      <c r="B8" s="244"/>
      <c r="C8" s="244"/>
      <c r="D8" s="244"/>
      <c r="E8" s="244"/>
      <c r="F8" s="244"/>
      <c r="G8" s="257"/>
      <c r="H8" s="258"/>
      <c r="I8" s="258"/>
      <c r="J8" s="259"/>
      <c r="K8" s="1118"/>
      <c r="L8" s="260" t="s">
        <v>468</v>
      </c>
      <c r="M8" s="261" t="s">
        <v>469</v>
      </c>
      <c r="N8" s="262" t="s">
        <v>470</v>
      </c>
    </row>
    <row r="9" spans="1:16" x14ac:dyDescent="0.15">
      <c r="A9" s="248"/>
      <c r="B9" s="244"/>
      <c r="C9" s="244"/>
      <c r="D9" s="244"/>
      <c r="E9" s="244"/>
      <c r="F9" s="244"/>
      <c r="G9" s="1119" t="s">
        <v>471</v>
      </c>
      <c r="H9" s="1120"/>
      <c r="I9" s="1120"/>
      <c r="J9" s="1121"/>
      <c r="K9" s="263">
        <v>1168062</v>
      </c>
      <c r="L9" s="264">
        <v>83284</v>
      </c>
      <c r="M9" s="265">
        <v>89595</v>
      </c>
      <c r="N9" s="266">
        <v>-7</v>
      </c>
    </row>
    <row r="10" spans="1:16" x14ac:dyDescent="0.15">
      <c r="A10" s="248"/>
      <c r="B10" s="244"/>
      <c r="C10" s="244"/>
      <c r="D10" s="244"/>
      <c r="E10" s="244"/>
      <c r="F10" s="244"/>
      <c r="G10" s="1119" t="s">
        <v>472</v>
      </c>
      <c r="H10" s="1120"/>
      <c r="I10" s="1120"/>
      <c r="J10" s="1121"/>
      <c r="K10" s="267">
        <v>14820</v>
      </c>
      <c r="L10" s="268">
        <v>1057</v>
      </c>
      <c r="M10" s="269">
        <v>8996</v>
      </c>
      <c r="N10" s="270">
        <v>-88.3</v>
      </c>
    </row>
    <row r="11" spans="1:16" ht="13.5" customHeight="1" x14ac:dyDescent="0.15">
      <c r="A11" s="248"/>
      <c r="B11" s="244"/>
      <c r="C11" s="244"/>
      <c r="D11" s="244"/>
      <c r="E11" s="244"/>
      <c r="F11" s="244"/>
      <c r="G11" s="1119" t="s">
        <v>473</v>
      </c>
      <c r="H11" s="1120"/>
      <c r="I11" s="1120"/>
      <c r="J11" s="1121"/>
      <c r="K11" s="267">
        <v>190834</v>
      </c>
      <c r="L11" s="268">
        <v>13607</v>
      </c>
      <c r="M11" s="269">
        <v>12730</v>
      </c>
      <c r="N11" s="270">
        <v>6.9</v>
      </c>
    </row>
    <row r="12" spans="1:16" ht="13.5" customHeight="1" x14ac:dyDescent="0.15">
      <c r="A12" s="248"/>
      <c r="B12" s="244"/>
      <c r="C12" s="244"/>
      <c r="D12" s="244"/>
      <c r="E12" s="244"/>
      <c r="F12" s="244"/>
      <c r="G12" s="1119" t="s">
        <v>474</v>
      </c>
      <c r="H12" s="1120"/>
      <c r="I12" s="1120"/>
      <c r="J12" s="1121"/>
      <c r="K12" s="267" t="s">
        <v>475</v>
      </c>
      <c r="L12" s="268" t="s">
        <v>475</v>
      </c>
      <c r="M12" s="269">
        <v>1070</v>
      </c>
      <c r="N12" s="270" t="s">
        <v>475</v>
      </c>
    </row>
    <row r="13" spans="1:16" ht="13.5" customHeight="1" x14ac:dyDescent="0.15">
      <c r="A13" s="248"/>
      <c r="B13" s="244"/>
      <c r="C13" s="244"/>
      <c r="D13" s="244"/>
      <c r="E13" s="244"/>
      <c r="F13" s="244"/>
      <c r="G13" s="1119" t="s">
        <v>476</v>
      </c>
      <c r="H13" s="1120"/>
      <c r="I13" s="1120"/>
      <c r="J13" s="1121"/>
      <c r="K13" s="267" t="s">
        <v>475</v>
      </c>
      <c r="L13" s="268" t="s">
        <v>475</v>
      </c>
      <c r="M13" s="269">
        <v>19</v>
      </c>
      <c r="N13" s="270" t="s">
        <v>475</v>
      </c>
    </row>
    <row r="14" spans="1:16" ht="13.5" customHeight="1" x14ac:dyDescent="0.15">
      <c r="A14" s="248"/>
      <c r="B14" s="244"/>
      <c r="C14" s="244"/>
      <c r="D14" s="244"/>
      <c r="E14" s="244"/>
      <c r="F14" s="244"/>
      <c r="G14" s="1119" t="s">
        <v>477</v>
      </c>
      <c r="H14" s="1120"/>
      <c r="I14" s="1120"/>
      <c r="J14" s="1121"/>
      <c r="K14" s="267" t="s">
        <v>475</v>
      </c>
      <c r="L14" s="268" t="s">
        <v>475</v>
      </c>
      <c r="M14" s="269">
        <v>4490</v>
      </c>
      <c r="N14" s="270" t="s">
        <v>475</v>
      </c>
    </row>
    <row r="15" spans="1:16" ht="13.5" customHeight="1" x14ac:dyDescent="0.15">
      <c r="A15" s="248"/>
      <c r="B15" s="244"/>
      <c r="C15" s="244"/>
      <c r="D15" s="244"/>
      <c r="E15" s="244"/>
      <c r="F15" s="244"/>
      <c r="G15" s="1119" t="s">
        <v>478</v>
      </c>
      <c r="H15" s="1120"/>
      <c r="I15" s="1120"/>
      <c r="J15" s="1121"/>
      <c r="K15" s="267">
        <v>10623</v>
      </c>
      <c r="L15" s="268">
        <v>757</v>
      </c>
      <c r="M15" s="269">
        <v>2030</v>
      </c>
      <c r="N15" s="270">
        <v>-62.7</v>
      </c>
    </row>
    <row r="16" spans="1:16" x14ac:dyDescent="0.15">
      <c r="A16" s="248"/>
      <c r="B16" s="244"/>
      <c r="C16" s="244"/>
      <c r="D16" s="244"/>
      <c r="E16" s="244"/>
      <c r="F16" s="244"/>
      <c r="G16" s="1122" t="s">
        <v>479</v>
      </c>
      <c r="H16" s="1123"/>
      <c r="I16" s="1123"/>
      <c r="J16" s="1124"/>
      <c r="K16" s="268">
        <v>-123779</v>
      </c>
      <c r="L16" s="268">
        <v>-8826</v>
      </c>
      <c r="M16" s="269">
        <v>-9813</v>
      </c>
      <c r="N16" s="270">
        <v>-10.1</v>
      </c>
    </row>
    <row r="17" spans="1:16" x14ac:dyDescent="0.15">
      <c r="A17" s="248"/>
      <c r="B17" s="244"/>
      <c r="C17" s="244"/>
      <c r="D17" s="244"/>
      <c r="E17" s="244"/>
      <c r="F17" s="244"/>
      <c r="G17" s="1122" t="s">
        <v>169</v>
      </c>
      <c r="H17" s="1123"/>
      <c r="I17" s="1123"/>
      <c r="J17" s="1124"/>
      <c r="K17" s="268">
        <v>1260560</v>
      </c>
      <c r="L17" s="268">
        <v>89880</v>
      </c>
      <c r="M17" s="269">
        <v>109116</v>
      </c>
      <c r="N17" s="270">
        <v>-17.600000000000001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14" t="s">
        <v>484</v>
      </c>
      <c r="H21" s="1115"/>
      <c r="I21" s="1115"/>
      <c r="J21" s="1116"/>
      <c r="K21" s="280">
        <v>10.27</v>
      </c>
      <c r="L21" s="281">
        <v>10.38</v>
      </c>
      <c r="M21" s="282">
        <v>-0.11</v>
      </c>
      <c r="N21" s="249"/>
      <c r="O21" s="283"/>
      <c r="P21" s="279"/>
    </row>
    <row r="22" spans="1:16" s="284" customFormat="1" x14ac:dyDescent="0.15">
      <c r="A22" s="279"/>
      <c r="B22" s="249"/>
      <c r="C22" s="249"/>
      <c r="D22" s="249"/>
      <c r="E22" s="249"/>
      <c r="F22" s="249"/>
      <c r="G22" s="1114" t="s">
        <v>485</v>
      </c>
      <c r="H22" s="1115"/>
      <c r="I22" s="1115"/>
      <c r="J22" s="1116"/>
      <c r="K22" s="285">
        <v>87.7</v>
      </c>
      <c r="L22" s="286">
        <v>95.1</v>
      </c>
      <c r="M22" s="287">
        <v>-7.4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7" t="s">
        <v>466</v>
      </c>
      <c r="L30" s="254"/>
      <c r="M30" s="255" t="s">
        <v>467</v>
      </c>
      <c r="N30" s="256"/>
    </row>
    <row r="31" spans="1:16" x14ac:dyDescent="0.15">
      <c r="A31" s="248"/>
      <c r="B31" s="244"/>
      <c r="C31" s="244"/>
      <c r="D31" s="244"/>
      <c r="E31" s="244"/>
      <c r="F31" s="244"/>
      <c r="G31" s="257"/>
      <c r="H31" s="258"/>
      <c r="I31" s="258"/>
      <c r="J31" s="259"/>
      <c r="K31" s="1118"/>
      <c r="L31" s="260" t="s">
        <v>468</v>
      </c>
      <c r="M31" s="261" t="s">
        <v>469</v>
      </c>
      <c r="N31" s="262" t="s">
        <v>470</v>
      </c>
    </row>
    <row r="32" spans="1:16" ht="27" customHeight="1" x14ac:dyDescent="0.15">
      <c r="A32" s="248"/>
      <c r="B32" s="244"/>
      <c r="C32" s="244"/>
      <c r="D32" s="244"/>
      <c r="E32" s="244"/>
      <c r="F32" s="244"/>
      <c r="G32" s="1130" t="s">
        <v>488</v>
      </c>
      <c r="H32" s="1131"/>
      <c r="I32" s="1131"/>
      <c r="J32" s="1132"/>
      <c r="K32" s="294">
        <v>1401544</v>
      </c>
      <c r="L32" s="294">
        <v>99932</v>
      </c>
      <c r="M32" s="295">
        <v>57190</v>
      </c>
      <c r="N32" s="296">
        <v>74.7</v>
      </c>
    </row>
    <row r="33" spans="1:16" ht="13.5" customHeight="1" x14ac:dyDescent="0.15">
      <c r="A33" s="248"/>
      <c r="B33" s="244"/>
      <c r="C33" s="244"/>
      <c r="D33" s="244"/>
      <c r="E33" s="244"/>
      <c r="F33" s="244"/>
      <c r="G33" s="1130" t="s">
        <v>489</v>
      </c>
      <c r="H33" s="1131"/>
      <c r="I33" s="1131"/>
      <c r="J33" s="1132"/>
      <c r="K33" s="294" t="s">
        <v>475</v>
      </c>
      <c r="L33" s="294" t="s">
        <v>475</v>
      </c>
      <c r="M33" s="295" t="s">
        <v>475</v>
      </c>
      <c r="N33" s="296" t="s">
        <v>475</v>
      </c>
    </row>
    <row r="34" spans="1:16" ht="27" customHeight="1" x14ac:dyDescent="0.15">
      <c r="A34" s="248"/>
      <c r="B34" s="244"/>
      <c r="C34" s="244"/>
      <c r="D34" s="244"/>
      <c r="E34" s="244"/>
      <c r="F34" s="244"/>
      <c r="G34" s="1130" t="s">
        <v>490</v>
      </c>
      <c r="H34" s="1131"/>
      <c r="I34" s="1131"/>
      <c r="J34" s="1132"/>
      <c r="K34" s="294">
        <v>333</v>
      </c>
      <c r="L34" s="294">
        <v>24</v>
      </c>
      <c r="M34" s="295">
        <v>1</v>
      </c>
      <c r="N34" s="296">
        <v>2300</v>
      </c>
    </row>
    <row r="35" spans="1:16" ht="27" customHeight="1" x14ac:dyDescent="0.15">
      <c r="A35" s="248"/>
      <c r="B35" s="244"/>
      <c r="C35" s="244"/>
      <c r="D35" s="244"/>
      <c r="E35" s="244"/>
      <c r="F35" s="244"/>
      <c r="G35" s="1130" t="s">
        <v>491</v>
      </c>
      <c r="H35" s="1131"/>
      <c r="I35" s="1131"/>
      <c r="J35" s="1132"/>
      <c r="K35" s="294">
        <v>437722</v>
      </c>
      <c r="L35" s="294">
        <v>31210</v>
      </c>
      <c r="M35" s="295">
        <v>16809</v>
      </c>
      <c r="N35" s="296">
        <v>85.7</v>
      </c>
    </row>
    <row r="36" spans="1:16" ht="27" customHeight="1" x14ac:dyDescent="0.15">
      <c r="A36" s="248"/>
      <c r="B36" s="244"/>
      <c r="C36" s="244"/>
      <c r="D36" s="244"/>
      <c r="E36" s="244"/>
      <c r="F36" s="244"/>
      <c r="G36" s="1130" t="s">
        <v>492</v>
      </c>
      <c r="H36" s="1131"/>
      <c r="I36" s="1131"/>
      <c r="J36" s="1132"/>
      <c r="K36" s="294">
        <v>119054</v>
      </c>
      <c r="L36" s="294">
        <v>8489</v>
      </c>
      <c r="M36" s="295">
        <v>4695</v>
      </c>
      <c r="N36" s="296">
        <v>80.8</v>
      </c>
    </row>
    <row r="37" spans="1:16" ht="13.5" customHeight="1" x14ac:dyDescent="0.15">
      <c r="A37" s="248"/>
      <c r="B37" s="244"/>
      <c r="C37" s="244"/>
      <c r="D37" s="244"/>
      <c r="E37" s="244"/>
      <c r="F37" s="244"/>
      <c r="G37" s="1130" t="s">
        <v>493</v>
      </c>
      <c r="H37" s="1131"/>
      <c r="I37" s="1131"/>
      <c r="J37" s="1132"/>
      <c r="K37" s="294" t="s">
        <v>475</v>
      </c>
      <c r="L37" s="294" t="s">
        <v>475</v>
      </c>
      <c r="M37" s="295">
        <v>1282</v>
      </c>
      <c r="N37" s="296" t="s">
        <v>475</v>
      </c>
    </row>
    <row r="38" spans="1:16" ht="27" customHeight="1" x14ac:dyDescent="0.15">
      <c r="A38" s="248"/>
      <c r="B38" s="244"/>
      <c r="C38" s="244"/>
      <c r="D38" s="244"/>
      <c r="E38" s="244"/>
      <c r="F38" s="244"/>
      <c r="G38" s="1133" t="s">
        <v>494</v>
      </c>
      <c r="H38" s="1134"/>
      <c r="I38" s="1134"/>
      <c r="J38" s="1135"/>
      <c r="K38" s="297" t="s">
        <v>475</v>
      </c>
      <c r="L38" s="297" t="s">
        <v>475</v>
      </c>
      <c r="M38" s="298">
        <v>8</v>
      </c>
      <c r="N38" s="299" t="s">
        <v>475</v>
      </c>
      <c r="O38" s="293"/>
    </row>
    <row r="39" spans="1:16" x14ac:dyDescent="0.15">
      <c r="A39" s="248"/>
      <c r="B39" s="244"/>
      <c r="C39" s="244"/>
      <c r="D39" s="244"/>
      <c r="E39" s="244"/>
      <c r="F39" s="244"/>
      <c r="G39" s="1133" t="s">
        <v>495</v>
      </c>
      <c r="H39" s="1134"/>
      <c r="I39" s="1134"/>
      <c r="J39" s="1135"/>
      <c r="K39" s="300">
        <v>-48152</v>
      </c>
      <c r="L39" s="300">
        <v>-3433</v>
      </c>
      <c r="M39" s="301">
        <v>-2615</v>
      </c>
      <c r="N39" s="302">
        <v>31.3</v>
      </c>
      <c r="O39" s="293"/>
    </row>
    <row r="40" spans="1:16" ht="27" customHeight="1" x14ac:dyDescent="0.15">
      <c r="A40" s="248"/>
      <c r="B40" s="244"/>
      <c r="C40" s="244"/>
      <c r="D40" s="244"/>
      <c r="E40" s="244"/>
      <c r="F40" s="244"/>
      <c r="G40" s="1130" t="s">
        <v>496</v>
      </c>
      <c r="H40" s="1131"/>
      <c r="I40" s="1131"/>
      <c r="J40" s="1132"/>
      <c r="K40" s="300">
        <v>-1276562</v>
      </c>
      <c r="L40" s="300">
        <v>-91020</v>
      </c>
      <c r="M40" s="301">
        <v>-54029</v>
      </c>
      <c r="N40" s="302">
        <v>68.5</v>
      </c>
      <c r="O40" s="293"/>
    </row>
    <row r="41" spans="1:16" x14ac:dyDescent="0.15">
      <c r="A41" s="248"/>
      <c r="B41" s="244"/>
      <c r="C41" s="244"/>
      <c r="D41" s="244"/>
      <c r="E41" s="244"/>
      <c r="F41" s="244"/>
      <c r="G41" s="1136" t="s">
        <v>279</v>
      </c>
      <c r="H41" s="1137"/>
      <c r="I41" s="1137"/>
      <c r="J41" s="1138"/>
      <c r="K41" s="294">
        <v>633939</v>
      </c>
      <c r="L41" s="300">
        <v>45201</v>
      </c>
      <c r="M41" s="301">
        <v>23340</v>
      </c>
      <c r="N41" s="302">
        <v>93.7</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25" t="s">
        <v>466</v>
      </c>
      <c r="J49" s="1127" t="s">
        <v>500</v>
      </c>
      <c r="K49" s="1128"/>
      <c r="L49" s="1128"/>
      <c r="M49" s="1128"/>
      <c r="N49" s="1129"/>
    </row>
    <row r="50" spans="1:14" x14ac:dyDescent="0.15">
      <c r="A50" s="248"/>
      <c r="B50" s="244"/>
      <c r="C50" s="244"/>
      <c r="D50" s="244"/>
      <c r="E50" s="244"/>
      <c r="F50" s="244"/>
      <c r="G50" s="312"/>
      <c r="H50" s="313"/>
      <c r="I50" s="1126"/>
      <c r="J50" s="314" t="s">
        <v>501</v>
      </c>
      <c r="K50" s="315" t="s">
        <v>502</v>
      </c>
      <c r="L50" s="316" t="s">
        <v>503</v>
      </c>
      <c r="M50" s="317" t="s">
        <v>504</v>
      </c>
      <c r="N50" s="318" t="s">
        <v>505</v>
      </c>
    </row>
    <row r="51" spans="1:14" x14ac:dyDescent="0.15">
      <c r="A51" s="248"/>
      <c r="B51" s="244"/>
      <c r="C51" s="244"/>
      <c r="D51" s="244"/>
      <c r="E51" s="244"/>
      <c r="F51" s="244"/>
      <c r="G51" s="310" t="s">
        <v>506</v>
      </c>
      <c r="H51" s="311"/>
      <c r="I51" s="319">
        <v>1214378</v>
      </c>
      <c r="J51" s="320">
        <v>81848</v>
      </c>
      <c r="K51" s="321">
        <v>61.2</v>
      </c>
      <c r="L51" s="322">
        <v>64717</v>
      </c>
      <c r="M51" s="323">
        <v>-1.2</v>
      </c>
      <c r="N51" s="324">
        <v>62.4</v>
      </c>
    </row>
    <row r="52" spans="1:14" x14ac:dyDescent="0.15">
      <c r="A52" s="248"/>
      <c r="B52" s="244"/>
      <c r="C52" s="244"/>
      <c r="D52" s="244"/>
      <c r="E52" s="244"/>
      <c r="F52" s="244"/>
      <c r="G52" s="325"/>
      <c r="H52" s="326" t="s">
        <v>507</v>
      </c>
      <c r="I52" s="327">
        <v>1017528</v>
      </c>
      <c r="J52" s="328">
        <v>68580</v>
      </c>
      <c r="K52" s="329">
        <v>111.8</v>
      </c>
      <c r="L52" s="330">
        <v>31931</v>
      </c>
      <c r="M52" s="331">
        <v>-2.8</v>
      </c>
      <c r="N52" s="332">
        <v>114.6</v>
      </c>
    </row>
    <row r="53" spans="1:14" x14ac:dyDescent="0.15">
      <c r="A53" s="248"/>
      <c r="B53" s="244"/>
      <c r="C53" s="244"/>
      <c r="D53" s="244"/>
      <c r="E53" s="244"/>
      <c r="F53" s="244"/>
      <c r="G53" s="310" t="s">
        <v>508</v>
      </c>
      <c r="H53" s="311"/>
      <c r="I53" s="319">
        <v>332597</v>
      </c>
      <c r="J53" s="320">
        <v>22809</v>
      </c>
      <c r="K53" s="321">
        <v>-72.099999999999994</v>
      </c>
      <c r="L53" s="322">
        <v>70897</v>
      </c>
      <c r="M53" s="323">
        <v>9.5</v>
      </c>
      <c r="N53" s="324">
        <v>-81.599999999999994</v>
      </c>
    </row>
    <row r="54" spans="1:14" x14ac:dyDescent="0.15">
      <c r="A54" s="248"/>
      <c r="B54" s="244"/>
      <c r="C54" s="244"/>
      <c r="D54" s="244"/>
      <c r="E54" s="244"/>
      <c r="F54" s="244"/>
      <c r="G54" s="325"/>
      <c r="H54" s="326" t="s">
        <v>507</v>
      </c>
      <c r="I54" s="327">
        <v>204002</v>
      </c>
      <c r="J54" s="328">
        <v>13990</v>
      </c>
      <c r="K54" s="329">
        <v>-79.599999999999994</v>
      </c>
      <c r="L54" s="330">
        <v>39878</v>
      </c>
      <c r="M54" s="331">
        <v>24.9</v>
      </c>
      <c r="N54" s="332">
        <v>-104.5</v>
      </c>
    </row>
    <row r="55" spans="1:14" x14ac:dyDescent="0.15">
      <c r="A55" s="248"/>
      <c r="B55" s="244"/>
      <c r="C55" s="244"/>
      <c r="D55" s="244"/>
      <c r="E55" s="244"/>
      <c r="F55" s="244"/>
      <c r="G55" s="310" t="s">
        <v>509</v>
      </c>
      <c r="H55" s="311"/>
      <c r="I55" s="319">
        <v>503609</v>
      </c>
      <c r="J55" s="320">
        <v>34823</v>
      </c>
      <c r="K55" s="321">
        <v>52.7</v>
      </c>
      <c r="L55" s="322">
        <v>66496</v>
      </c>
      <c r="M55" s="323">
        <v>-6.2</v>
      </c>
      <c r="N55" s="324">
        <v>58.9</v>
      </c>
    </row>
    <row r="56" spans="1:14" x14ac:dyDescent="0.15">
      <c r="A56" s="248"/>
      <c r="B56" s="244"/>
      <c r="C56" s="244"/>
      <c r="D56" s="244"/>
      <c r="E56" s="244"/>
      <c r="F56" s="244"/>
      <c r="G56" s="325"/>
      <c r="H56" s="326" t="s">
        <v>507</v>
      </c>
      <c r="I56" s="327">
        <v>223712</v>
      </c>
      <c r="J56" s="328">
        <v>15469</v>
      </c>
      <c r="K56" s="329">
        <v>10.6</v>
      </c>
      <c r="L56" s="330">
        <v>36530</v>
      </c>
      <c r="M56" s="331">
        <v>-8.4</v>
      </c>
      <c r="N56" s="332">
        <v>19</v>
      </c>
    </row>
    <row r="57" spans="1:14" x14ac:dyDescent="0.15">
      <c r="A57" s="248"/>
      <c r="B57" s="244"/>
      <c r="C57" s="244"/>
      <c r="D57" s="244"/>
      <c r="E57" s="244"/>
      <c r="F57" s="244"/>
      <c r="G57" s="310" t="s">
        <v>510</v>
      </c>
      <c r="H57" s="311"/>
      <c r="I57" s="319">
        <v>1551054</v>
      </c>
      <c r="J57" s="320">
        <v>108892</v>
      </c>
      <c r="K57" s="321">
        <v>212.7</v>
      </c>
      <c r="L57" s="322">
        <v>82748</v>
      </c>
      <c r="M57" s="323">
        <v>24.4</v>
      </c>
      <c r="N57" s="324">
        <v>188.3</v>
      </c>
    </row>
    <row r="58" spans="1:14" x14ac:dyDescent="0.15">
      <c r="A58" s="248"/>
      <c r="B58" s="244"/>
      <c r="C58" s="244"/>
      <c r="D58" s="244"/>
      <c r="E58" s="244"/>
      <c r="F58" s="244"/>
      <c r="G58" s="325"/>
      <c r="H58" s="326" t="s">
        <v>507</v>
      </c>
      <c r="I58" s="327">
        <v>726440</v>
      </c>
      <c r="J58" s="328">
        <v>51000</v>
      </c>
      <c r="K58" s="329">
        <v>229.7</v>
      </c>
      <c r="L58" s="330">
        <v>44732</v>
      </c>
      <c r="M58" s="331">
        <v>22.5</v>
      </c>
      <c r="N58" s="332">
        <v>207.2</v>
      </c>
    </row>
    <row r="59" spans="1:14" x14ac:dyDescent="0.15">
      <c r="A59" s="248"/>
      <c r="B59" s="244"/>
      <c r="C59" s="244"/>
      <c r="D59" s="244"/>
      <c r="E59" s="244"/>
      <c r="F59" s="244"/>
      <c r="G59" s="310" t="s">
        <v>511</v>
      </c>
      <c r="H59" s="311"/>
      <c r="I59" s="319">
        <v>3093249</v>
      </c>
      <c r="J59" s="320">
        <v>220553</v>
      </c>
      <c r="K59" s="321">
        <v>102.5</v>
      </c>
      <c r="L59" s="322">
        <v>91837</v>
      </c>
      <c r="M59" s="323">
        <v>11</v>
      </c>
      <c r="N59" s="324">
        <v>91.5</v>
      </c>
    </row>
    <row r="60" spans="1:14" x14ac:dyDescent="0.15">
      <c r="A60" s="248"/>
      <c r="B60" s="244"/>
      <c r="C60" s="244"/>
      <c r="D60" s="244"/>
      <c r="E60" s="244"/>
      <c r="F60" s="244"/>
      <c r="G60" s="325"/>
      <c r="H60" s="326" t="s">
        <v>507</v>
      </c>
      <c r="I60" s="333">
        <v>1404456</v>
      </c>
      <c r="J60" s="328">
        <v>100139</v>
      </c>
      <c r="K60" s="329">
        <v>96.4</v>
      </c>
      <c r="L60" s="330">
        <v>54439</v>
      </c>
      <c r="M60" s="331">
        <v>21.7</v>
      </c>
      <c r="N60" s="332">
        <v>74.7</v>
      </c>
    </row>
    <row r="61" spans="1:14" x14ac:dyDescent="0.15">
      <c r="A61" s="248"/>
      <c r="B61" s="244"/>
      <c r="C61" s="244"/>
      <c r="D61" s="244"/>
      <c r="E61" s="244"/>
      <c r="F61" s="244"/>
      <c r="G61" s="310" t="s">
        <v>512</v>
      </c>
      <c r="H61" s="334"/>
      <c r="I61" s="335">
        <v>1338977</v>
      </c>
      <c r="J61" s="336">
        <v>93785</v>
      </c>
      <c r="K61" s="337">
        <v>71.400000000000006</v>
      </c>
      <c r="L61" s="338">
        <v>75339</v>
      </c>
      <c r="M61" s="339">
        <v>7.5</v>
      </c>
      <c r="N61" s="324">
        <v>63.9</v>
      </c>
    </row>
    <row r="62" spans="1:14" x14ac:dyDescent="0.15">
      <c r="A62" s="248"/>
      <c r="B62" s="244"/>
      <c r="C62" s="244"/>
      <c r="D62" s="244"/>
      <c r="E62" s="244"/>
      <c r="F62" s="244"/>
      <c r="G62" s="325"/>
      <c r="H62" s="326" t="s">
        <v>507</v>
      </c>
      <c r="I62" s="327">
        <v>715228</v>
      </c>
      <c r="J62" s="328">
        <v>49836</v>
      </c>
      <c r="K62" s="329">
        <v>73.8</v>
      </c>
      <c r="L62" s="330">
        <v>41502</v>
      </c>
      <c r="M62" s="331">
        <v>11.6</v>
      </c>
      <c r="N62" s="332">
        <v>62.2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10" zoomScale="70" zoomScaleNormal="70"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9" t="s">
        <v>3</v>
      </c>
      <c r="D47" s="1139"/>
      <c r="E47" s="1140"/>
      <c r="F47" s="11">
        <v>9.7799999999999994</v>
      </c>
      <c r="G47" s="12">
        <v>9.94</v>
      </c>
      <c r="H47" s="12">
        <v>9.8699999999999992</v>
      </c>
      <c r="I47" s="12">
        <v>9.56</v>
      </c>
      <c r="J47" s="13">
        <v>9.89</v>
      </c>
    </row>
    <row r="48" spans="2:10" ht="57.75" customHeight="1" x14ac:dyDescent="0.15">
      <c r="B48" s="14"/>
      <c r="C48" s="1141" t="s">
        <v>4</v>
      </c>
      <c r="D48" s="1141"/>
      <c r="E48" s="1142"/>
      <c r="F48" s="15">
        <v>3.69</v>
      </c>
      <c r="G48" s="16">
        <v>2.35</v>
      </c>
      <c r="H48" s="16">
        <v>0.91</v>
      </c>
      <c r="I48" s="16">
        <v>4.2699999999999996</v>
      </c>
      <c r="J48" s="17">
        <v>8.5299999999999994</v>
      </c>
    </row>
    <row r="49" spans="2:10" ht="57.75" customHeight="1" thickBot="1" x14ac:dyDescent="0.2">
      <c r="B49" s="18"/>
      <c r="C49" s="1143" t="s">
        <v>5</v>
      </c>
      <c r="D49" s="1143"/>
      <c r="E49" s="1144"/>
      <c r="F49" s="19">
        <v>4.26</v>
      </c>
      <c r="G49" s="20" t="s">
        <v>519</v>
      </c>
      <c r="H49" s="20">
        <v>3.76</v>
      </c>
      <c r="I49" s="20">
        <v>8.74</v>
      </c>
      <c r="J49" s="21">
        <v>14.29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13" zoomScale="80" zoomScaleNormal="80" zoomScaleSheetLayoutView="100" workbookViewId="0">
      <selection activeCell="J32" sqref="J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1" t="s">
        <v>520</v>
      </c>
      <c r="D34" s="1151"/>
      <c r="E34" s="1152"/>
      <c r="F34" s="32">
        <v>13.66</v>
      </c>
      <c r="G34" s="33">
        <v>15.09</v>
      </c>
      <c r="H34" s="33">
        <v>16.149999999999999</v>
      </c>
      <c r="I34" s="33">
        <v>16.670000000000002</v>
      </c>
      <c r="J34" s="34">
        <v>17.489999999999998</v>
      </c>
      <c r="K34" s="22"/>
      <c r="L34" s="22"/>
      <c r="M34" s="22"/>
      <c r="N34" s="22"/>
      <c r="O34" s="22"/>
      <c r="P34" s="22"/>
    </row>
    <row r="35" spans="1:16" ht="39" customHeight="1" x14ac:dyDescent="0.15">
      <c r="A35" s="22"/>
      <c r="B35" s="35"/>
      <c r="C35" s="1145" t="s">
        <v>521</v>
      </c>
      <c r="D35" s="1146"/>
      <c r="E35" s="1147"/>
      <c r="F35" s="36">
        <v>9.69</v>
      </c>
      <c r="G35" s="37">
        <v>11.25</v>
      </c>
      <c r="H35" s="37">
        <v>12.31</v>
      </c>
      <c r="I35" s="37">
        <v>13.03</v>
      </c>
      <c r="J35" s="38">
        <v>14.1</v>
      </c>
      <c r="K35" s="22"/>
      <c r="L35" s="22"/>
      <c r="M35" s="22"/>
      <c r="N35" s="22"/>
      <c r="O35" s="22"/>
      <c r="P35" s="22"/>
    </row>
    <row r="36" spans="1:16" ht="39" customHeight="1" x14ac:dyDescent="0.15">
      <c r="A36" s="22"/>
      <c r="B36" s="35"/>
      <c r="C36" s="1145" t="s">
        <v>522</v>
      </c>
      <c r="D36" s="1146"/>
      <c r="E36" s="1147"/>
      <c r="F36" s="36">
        <v>3.52</v>
      </c>
      <c r="G36" s="37">
        <v>2.34</v>
      </c>
      <c r="H36" s="37">
        <v>0.91</v>
      </c>
      <c r="I36" s="37">
        <v>4.26</v>
      </c>
      <c r="J36" s="38">
        <v>8.52</v>
      </c>
      <c r="K36" s="22"/>
      <c r="L36" s="22"/>
      <c r="M36" s="22"/>
      <c r="N36" s="22"/>
      <c r="O36" s="22"/>
      <c r="P36" s="22"/>
    </row>
    <row r="37" spans="1:16" ht="39" customHeight="1" x14ac:dyDescent="0.15">
      <c r="A37" s="22"/>
      <c r="B37" s="35"/>
      <c r="C37" s="1145" t="s">
        <v>523</v>
      </c>
      <c r="D37" s="1146"/>
      <c r="E37" s="1147"/>
      <c r="F37" s="36">
        <v>5.34</v>
      </c>
      <c r="G37" s="37">
        <v>5.58</v>
      </c>
      <c r="H37" s="37">
        <v>4.9800000000000004</v>
      </c>
      <c r="I37" s="37">
        <v>4.13</v>
      </c>
      <c r="J37" s="38">
        <v>3.31</v>
      </c>
      <c r="K37" s="22"/>
      <c r="L37" s="22"/>
      <c r="M37" s="22"/>
      <c r="N37" s="22"/>
      <c r="O37" s="22"/>
      <c r="P37" s="22"/>
    </row>
    <row r="38" spans="1:16" ht="39" customHeight="1" x14ac:dyDescent="0.15">
      <c r="A38" s="22"/>
      <c r="B38" s="35"/>
      <c r="C38" s="1145" t="s">
        <v>524</v>
      </c>
      <c r="D38" s="1146"/>
      <c r="E38" s="1147"/>
      <c r="F38" s="36">
        <v>0</v>
      </c>
      <c r="G38" s="37">
        <v>0.16</v>
      </c>
      <c r="H38" s="37">
        <v>0.53</v>
      </c>
      <c r="I38" s="37">
        <v>0.8</v>
      </c>
      <c r="J38" s="38">
        <v>1.3</v>
      </c>
      <c r="K38" s="22"/>
      <c r="L38" s="22"/>
      <c r="M38" s="22"/>
      <c r="N38" s="22"/>
      <c r="O38" s="22"/>
      <c r="P38" s="22"/>
    </row>
    <row r="39" spans="1:16" ht="39" customHeight="1" x14ac:dyDescent="0.15">
      <c r="A39" s="22"/>
      <c r="B39" s="35"/>
      <c r="C39" s="1145" t="s">
        <v>525</v>
      </c>
      <c r="D39" s="1146"/>
      <c r="E39" s="1147"/>
      <c r="F39" s="36">
        <v>0.28000000000000003</v>
      </c>
      <c r="G39" s="37">
        <v>0.25</v>
      </c>
      <c r="H39" s="37">
        <v>0.13</v>
      </c>
      <c r="I39" s="37">
        <v>0.06</v>
      </c>
      <c r="J39" s="38">
        <v>7.0000000000000007E-2</v>
      </c>
      <c r="K39" s="22"/>
      <c r="L39" s="22"/>
      <c r="M39" s="22"/>
      <c r="N39" s="22"/>
      <c r="O39" s="22"/>
      <c r="P39" s="22"/>
    </row>
    <row r="40" spans="1:16" ht="39" customHeight="1" x14ac:dyDescent="0.15">
      <c r="A40" s="22"/>
      <c r="B40" s="35"/>
      <c r="C40" s="1145" t="s">
        <v>526</v>
      </c>
      <c r="D40" s="1146"/>
      <c r="E40" s="1147"/>
      <c r="F40" s="36">
        <v>0.67</v>
      </c>
      <c r="G40" s="37">
        <v>7.0000000000000007E-2</v>
      </c>
      <c r="H40" s="37">
        <v>0</v>
      </c>
      <c r="I40" s="37">
        <v>0</v>
      </c>
      <c r="J40" s="38">
        <v>0.05</v>
      </c>
      <c r="K40" s="22"/>
      <c r="L40" s="22"/>
      <c r="M40" s="22"/>
      <c r="N40" s="22"/>
      <c r="O40" s="22"/>
      <c r="P40" s="22"/>
    </row>
    <row r="41" spans="1:16" ht="39" customHeight="1" x14ac:dyDescent="0.15">
      <c r="A41" s="22"/>
      <c r="B41" s="35"/>
      <c r="C41" s="1145" t="s">
        <v>527</v>
      </c>
      <c r="D41" s="1146"/>
      <c r="E41" s="1147"/>
      <c r="F41" s="36">
        <v>0.02</v>
      </c>
      <c r="G41" s="37">
        <v>0.01</v>
      </c>
      <c r="H41" s="37">
        <v>0.02</v>
      </c>
      <c r="I41" s="37">
        <v>0.01</v>
      </c>
      <c r="J41" s="38">
        <v>0</v>
      </c>
      <c r="K41" s="22"/>
      <c r="L41" s="22"/>
      <c r="M41" s="22"/>
      <c r="N41" s="22"/>
      <c r="O41" s="22"/>
      <c r="P41" s="22"/>
    </row>
    <row r="42" spans="1:16" ht="39" customHeight="1" x14ac:dyDescent="0.15">
      <c r="A42" s="22"/>
      <c r="B42" s="39"/>
      <c r="C42" s="1145" t="s">
        <v>528</v>
      </c>
      <c r="D42" s="1146"/>
      <c r="E42" s="1147"/>
      <c r="F42" s="36" t="s">
        <v>475</v>
      </c>
      <c r="G42" s="37" t="s">
        <v>475</v>
      </c>
      <c r="H42" s="37" t="s">
        <v>475</v>
      </c>
      <c r="I42" s="37" t="s">
        <v>475</v>
      </c>
      <c r="J42" s="38" t="s">
        <v>475</v>
      </c>
      <c r="K42" s="22"/>
      <c r="L42" s="22"/>
      <c r="M42" s="22"/>
      <c r="N42" s="22"/>
      <c r="O42" s="22"/>
      <c r="P42" s="22"/>
    </row>
    <row r="43" spans="1:16" ht="39" customHeight="1" thickBot="1" x14ac:dyDescent="0.2">
      <c r="A43" s="22"/>
      <c r="B43" s="40"/>
      <c r="C43" s="1148" t="s">
        <v>529</v>
      </c>
      <c r="D43" s="1149"/>
      <c r="E43" s="1150"/>
      <c r="F43" s="41">
        <v>0.17</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25" zoomScaleSheetLayoutView="55" workbookViewId="0">
      <selection activeCell="N43" sqref="N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1426</v>
      </c>
      <c r="L45" s="60">
        <v>1441</v>
      </c>
      <c r="M45" s="60">
        <v>1518</v>
      </c>
      <c r="N45" s="60">
        <v>1465</v>
      </c>
      <c r="O45" s="61">
        <v>1402</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475</v>
      </c>
      <c r="L47" s="64" t="s">
        <v>475</v>
      </c>
      <c r="M47" s="64" t="s">
        <v>475</v>
      </c>
      <c r="N47" s="64" t="s">
        <v>475</v>
      </c>
      <c r="O47" s="65">
        <v>0</v>
      </c>
      <c r="P47" s="48"/>
      <c r="Q47" s="48"/>
      <c r="R47" s="48"/>
      <c r="S47" s="48"/>
      <c r="T47" s="48"/>
      <c r="U47" s="48"/>
    </row>
    <row r="48" spans="1:21" ht="30.75" customHeight="1" x14ac:dyDescent="0.15">
      <c r="A48" s="48"/>
      <c r="B48" s="1163"/>
      <c r="C48" s="1164"/>
      <c r="D48" s="62"/>
      <c r="E48" s="1155" t="s">
        <v>15</v>
      </c>
      <c r="F48" s="1155"/>
      <c r="G48" s="1155"/>
      <c r="H48" s="1155"/>
      <c r="I48" s="1155"/>
      <c r="J48" s="1156"/>
      <c r="K48" s="63">
        <v>563</v>
      </c>
      <c r="L48" s="64">
        <v>523</v>
      </c>
      <c r="M48" s="64">
        <v>478</v>
      </c>
      <c r="N48" s="64">
        <v>449</v>
      </c>
      <c r="O48" s="65">
        <v>438</v>
      </c>
      <c r="P48" s="48"/>
      <c r="Q48" s="48"/>
      <c r="R48" s="48"/>
      <c r="S48" s="48"/>
      <c r="T48" s="48"/>
      <c r="U48" s="48"/>
    </row>
    <row r="49" spans="1:21" ht="30.75" customHeight="1" x14ac:dyDescent="0.15">
      <c r="A49" s="48"/>
      <c r="B49" s="1163"/>
      <c r="C49" s="1164"/>
      <c r="D49" s="62"/>
      <c r="E49" s="1155" t="s">
        <v>16</v>
      </c>
      <c r="F49" s="1155"/>
      <c r="G49" s="1155"/>
      <c r="H49" s="1155"/>
      <c r="I49" s="1155"/>
      <c r="J49" s="1156"/>
      <c r="K49" s="63">
        <v>127</v>
      </c>
      <c r="L49" s="64">
        <v>129</v>
      </c>
      <c r="M49" s="64">
        <v>127</v>
      </c>
      <c r="N49" s="64">
        <v>118</v>
      </c>
      <c r="O49" s="65">
        <v>119</v>
      </c>
      <c r="P49" s="48"/>
      <c r="Q49" s="48"/>
      <c r="R49" s="48"/>
      <c r="S49" s="48"/>
      <c r="T49" s="48"/>
      <c r="U49" s="48"/>
    </row>
    <row r="50" spans="1:21" ht="30.75" customHeight="1" x14ac:dyDescent="0.15">
      <c r="A50" s="48"/>
      <c r="B50" s="1163"/>
      <c r="C50" s="1164"/>
      <c r="D50" s="62"/>
      <c r="E50" s="1155" t="s">
        <v>17</v>
      </c>
      <c r="F50" s="1155"/>
      <c r="G50" s="1155"/>
      <c r="H50" s="1155"/>
      <c r="I50" s="1155"/>
      <c r="J50" s="1156"/>
      <c r="K50" s="63">
        <v>11</v>
      </c>
      <c r="L50" s="64">
        <v>11</v>
      </c>
      <c r="M50" s="64">
        <v>10</v>
      </c>
      <c r="N50" s="64" t="s">
        <v>475</v>
      </c>
      <c r="O50" s="65" t="s">
        <v>475</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t="s">
        <v>475</v>
      </c>
      <c r="M51" s="64" t="s">
        <v>475</v>
      </c>
      <c r="N51" s="64" t="s">
        <v>475</v>
      </c>
      <c r="O51" s="65" t="s">
        <v>475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1217</v>
      </c>
      <c r="L52" s="64">
        <v>1242</v>
      </c>
      <c r="M52" s="64">
        <v>1319</v>
      </c>
      <c r="N52" s="64">
        <v>1339</v>
      </c>
      <c r="O52" s="65">
        <v>1324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910</v>
      </c>
      <c r="L53" s="69">
        <v>862</v>
      </c>
      <c r="M53" s="69">
        <v>814</v>
      </c>
      <c r="N53" s="69">
        <v>693</v>
      </c>
      <c r="O53" s="70">
        <v>635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2016-04-11T00:55:19Z</cp:lastPrinted>
  <dcterms:created xsi:type="dcterms:W3CDTF">2016-02-15T01:17:51Z</dcterms:created>
  <dcterms:modified xsi:type="dcterms:W3CDTF">2016-04-11T00:55:39Z</dcterms:modified>
</cp:coreProperties>
</file>